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FONDO 2019\PERFORMANCE 2019\"/>
    </mc:Choice>
  </mc:AlternateContent>
  <bookViews>
    <workbookView xWindow="0" yWindow="0" windowWidth="23040" windowHeight="9384"/>
  </bookViews>
  <sheets>
    <sheet name="PO " sheetId="1" r:id="rId1"/>
  </sheets>
  <externalReferences>
    <externalReference r:id="rId2"/>
  </externalReferences>
  <definedNames>
    <definedName name="_xlnm._FilterDatabase" localSheetId="0" hidden="1">'PO '!$A$4:$A$6</definedName>
    <definedName name="_xlnm.Print_Area" localSheetId="0">'PO '!$C$1:$L$115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D40" i="1"/>
  <c r="C65" i="1"/>
  <c r="C63" i="1"/>
  <c r="K40" i="1" l="1"/>
  <c r="E76" i="1"/>
  <c r="E67" i="1"/>
  <c r="I62" i="1"/>
  <c r="D78" i="1"/>
  <c r="F76" i="1"/>
  <c r="D76" i="1"/>
  <c r="J59" i="1" l="1"/>
  <c r="I59" i="1"/>
  <c r="H59" i="1"/>
  <c r="G59" i="1"/>
  <c r="F59" i="1"/>
  <c r="E59" i="1"/>
  <c r="D59" i="1"/>
  <c r="J51" i="1"/>
  <c r="I51" i="1"/>
  <c r="H51" i="1"/>
  <c r="G51" i="1"/>
  <c r="F51" i="1"/>
  <c r="E51" i="1"/>
  <c r="D51" i="1"/>
  <c r="J28" i="1"/>
  <c r="I28" i="1"/>
  <c r="H28" i="1"/>
  <c r="G28" i="1"/>
  <c r="F28" i="1"/>
  <c r="E28" i="1"/>
  <c r="D28" i="1"/>
  <c r="D20" i="1"/>
  <c r="J20" i="1"/>
  <c r="I20" i="1"/>
  <c r="H20" i="1"/>
  <c r="G20" i="1"/>
  <c r="F20" i="1"/>
  <c r="E20" i="1"/>
  <c r="J11" i="1"/>
  <c r="I11" i="1"/>
  <c r="H11" i="1"/>
  <c r="G11" i="1"/>
  <c r="F11" i="1"/>
  <c r="E11" i="1"/>
  <c r="D11" i="1"/>
  <c r="A58" i="1"/>
  <c r="A4" i="1"/>
  <c r="A5" i="1"/>
  <c r="A6" i="1"/>
  <c r="A10" i="1"/>
  <c r="A11" i="1"/>
  <c r="A12" i="1"/>
  <c r="A19" i="1"/>
  <c r="A20" i="1"/>
  <c r="A21" i="1"/>
  <c r="A22" i="1"/>
  <c r="A23" i="1"/>
  <c r="A26" i="1"/>
  <c r="A27" i="1"/>
  <c r="A28" i="1"/>
  <c r="A29" i="1"/>
  <c r="A30" i="1"/>
  <c r="A35" i="1"/>
  <c r="A36" i="1"/>
  <c r="A40" i="1"/>
  <c r="A41" i="1"/>
  <c r="A42" i="1"/>
  <c r="A48" i="1"/>
  <c r="A50" i="1"/>
  <c r="A51" i="1"/>
  <c r="A52" i="1"/>
  <c r="A53" i="1"/>
  <c r="A54" i="1"/>
  <c r="A55" i="1"/>
  <c r="A56" i="1"/>
  <c r="A57" i="1"/>
  <c r="K59" i="1" l="1"/>
  <c r="K11" i="1"/>
  <c r="K28" i="1"/>
  <c r="K51" i="1"/>
  <c r="K20" i="1"/>
  <c r="H70" i="1" l="1"/>
  <c r="H75" i="1"/>
  <c r="H74" i="1"/>
  <c r="H72" i="1"/>
  <c r="H71" i="1"/>
  <c r="H73" i="1"/>
  <c r="H76" i="1" l="1"/>
  <c r="J76" i="1" l="1"/>
  <c r="D79" i="1" s="1"/>
  <c r="H78" i="1" s="1"/>
</calcChain>
</file>

<file path=xl/comments1.xml><?xml version="1.0" encoding="utf-8"?>
<comments xmlns="http://schemas.openxmlformats.org/spreadsheetml/2006/main">
  <authors>
    <author>Donatella Passerini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 xml:space="preserve">Indica la capacità di interagire, entrando in sintonia con gli interlocutori, anche di altri servizi, fornendo aiuto ed informazioni e accettando di condividere la responsabilità dei risultati.
Denota la disponibilità a relazionarsi in modo costruttivo con  i propri collaboratori, con i  colleghi, gli Amministratori e in generale con gli interlocutori dell’Ente, facendosi accettare e stabilendo un rapporto di fiducia e cooperazione
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 xml:space="preserve">Indica la capacità di impegnarsi per promuovere e gestire il cambiamento, ottenendo risultati,
agendo con spirito di iniziativa.
Presuppone l’attitudine a ricercare nuove soluzioni, svincolate dagli schemi tradizionali o abituali, restando in sintonia con gli obiettivi da perseguire. 
Comprende la creatività, cioè la capacità di innovare/ampliare i possibili approcci alle situazioni e ai problemi, facendo ricorso all’immaginazione e producendo idee originali dalle quali trarre nuovi spunti applicativi, utilizzano schemi di pensiero e di comportamento variabili, in funzione di differenti situazioni e contesti. 
Denota  la propensione/ disponibilità al cambiamento
</t>
        </r>
      </text>
    </comment>
    <comment ref="C21" authorId="0" shapeId="0">
      <text>
        <r>
          <rPr>
            <sz val="9"/>
            <color indexed="81"/>
            <rFont val="Tahoma"/>
            <family val="2"/>
          </rPr>
          <t xml:space="preserve">Indica la capacità di realizzare il lavoro con il minor impiego possibile di tempo, denaro e risorse. È riflessa dalla consapevolezza dei costi e dei benefici, dalla minimizzazione degli sprechi. 
Implica la capacità di individuare e articolare razionalmente i processi delle attività da svolgere, assegnare correttamente responsabilità e compiti, scegliere modalità operative efficienti e allocare le risorse disponibili in misura appropriata alle competenze richieste e ai carichi di lavoro. 
</t>
        </r>
      </text>
    </comment>
    <comment ref="C29" authorId="0" shapeId="0">
      <text>
        <r>
          <rPr>
            <sz val="9"/>
            <color indexed="81"/>
            <rFont val="Tahoma"/>
            <family val="2"/>
          </rPr>
          <t xml:space="preserve">Denota l’attitudine ad operare per obiettivi  per raggiungere il risultato traducendo in azioni efficaci e concrete quanto progettato.
Il perseguire il risultato atteso presuppone la capacità di prendere tempestivamente e razionalmente le decisioni, valutando in modo realistico vincoli ed opportunità, accettando i margini di rischio e di incertezza,  gestendo in modo flessibile ed equilibrato situazioni impreviste, mutevoli e poco strutturate.
Garantisce la qualità dei servizi erogati perseguendo la correttezza dell'azione amministrativa  e gli obiettivi in tema di trasparenza e prevenzione della corruzione, </t>
        </r>
      </text>
    </comment>
    <comment ref="C41" authorId="0" shapeId="0">
      <text>
        <r>
          <rPr>
            <sz val="9"/>
            <color indexed="81"/>
            <rFont val="Tahoma"/>
            <family val="2"/>
          </rPr>
          <t>Indica la  capacità di organizzare il consenso, di ottenere collaborazione e di guidare persone o gruppi per il raggiungimento degli obiettivi prefissati.
Designa la capacità di assumere con autorevolezza e sicurezza un ruolo di guida di altri, indirizzando ed inducendo stimoli e motivazioni che spingano al raggiungimento dei risultati.
Comprende la capacità di orientare e organizzare il consenso, di ottenere collaborazione e di coordinare lavori di gruppo, promuovendo la crescita professionale e gestionale dei collaboratori, individuandone correttamente capacità e attitudini.
Indica la capacità di esprimi giudizi e valutazioni finallizzati alla valorizazione del merito, alla crescita professionale e organizzativa</t>
        </r>
      </text>
    </comment>
    <comment ref="C52" authorId="0" shapeId="0">
      <text>
        <r>
          <rPr>
            <sz val="9"/>
            <color indexed="81"/>
            <rFont val="Tahoma"/>
            <family val="2"/>
          </rPr>
          <t xml:space="preserve">Esprime la capacità di porsi in un’ottica allargata, interpretando problemi e fenomeni nel loro contesto, cogliendone relazioni e interdipendenze e formulando priorità in una logica d’insieme. 
La capacità di "visione" presuppone capacità di sintesi, cioè la capacità di estrarre gli elementi essenziali dei fenomeni da valutare e di comporli in un quadro d’insieme coerente, di cogliere le priorità e le connessioni fra i fatti per adeguare la programmazione e l'azione al contesto modificato.
Adatta l'organizzazione degli uffici in funzione delle richieste e delle valutazioni espresse dagli utenti finali </t>
        </r>
      </text>
    </comment>
  </commentList>
</comments>
</file>

<file path=xl/sharedStrings.xml><?xml version="1.0" encoding="utf-8"?>
<sst xmlns="http://schemas.openxmlformats.org/spreadsheetml/2006/main" count="156" uniqueCount="96">
  <si>
    <t xml:space="preserve">Relazione e integrazione </t>
  </si>
  <si>
    <t>capacità di visione interfunzionale al fine di potenziare i processi di programmazione,  realizzazione e rendicontazione</t>
  </si>
  <si>
    <t>partecipazione alla vita organizzativa</t>
  </si>
  <si>
    <t>integrazione con gli amministratori su obiettivi assegnati</t>
  </si>
  <si>
    <t>capacità di lavorare in gruppo</t>
  </si>
  <si>
    <t>capacità negoziale e gestione dei conflitti</t>
  </si>
  <si>
    <t>Innovatività</t>
  </si>
  <si>
    <t>iniziativa e propositività</t>
  </si>
  <si>
    <t>autonomia</t>
  </si>
  <si>
    <t>capacità di cogliere le opportunità delle innovazioni tecnologiche</t>
  </si>
  <si>
    <t>capacità di contribuire alla trasformazione del sistema</t>
  </si>
  <si>
    <t>capacità di definire regole e modalità operative nuove</t>
  </si>
  <si>
    <t>introduzione di strumenti gestionali innovativi</t>
  </si>
  <si>
    <t>Gestione risorse economiche</t>
  </si>
  <si>
    <t>gestione delle entrate: efficienza e costo sociale</t>
  </si>
  <si>
    <t>gestione delle risorse economiche e strumentali affidate</t>
  </si>
  <si>
    <t>rispetto dei vincoli finanziari</t>
  </si>
  <si>
    <t>capacità di standardizzare le procedure, finalizzandole al recupero dell’efficienza</t>
  </si>
  <si>
    <t>sensibilità alla razionalizzazione dei processi</t>
  </si>
  <si>
    <t>capacità di orientare e controllare l’efficienza e l’economicità dei servizi affidati a soggetti esterni all’organizzazione</t>
  </si>
  <si>
    <t xml:space="preserve">Orientamento alla qualità dei servizi </t>
  </si>
  <si>
    <t>rispetto dei termini dei procedimenti</t>
  </si>
  <si>
    <t>capacità di organizzare e gestire i processi di lavoro per il raggiungimento degli obiettivi controllandone l’andamento</t>
  </si>
  <si>
    <t>gestione efficace del tempo di lavoro rispetto agli obiettivi e supervisione della gestione del tempo di lavoro dei propri collaboratori</t>
  </si>
  <si>
    <t>capacità di limitare il contenzioso</t>
  </si>
  <si>
    <t>capacità di orientare e controllare la qualità dei servizi affidati a soggetti esterni all’organizzazione</t>
  </si>
  <si>
    <t>capacità di informare, comunicare e coinvolgere il personale sugli obiettivi dell’unità organizzativa</t>
  </si>
  <si>
    <t>capacità di assegnare responsabilità e obiettivi secondo le competenze e la maturità professionale del personale</t>
  </si>
  <si>
    <t>capacità di definire programmi e flussi di lavoro controllandone l’andamento</t>
  </si>
  <si>
    <t>delega e capacità di favorire l’autonomia e la responsabilizzazione dei collaboratori</t>
  </si>
  <si>
    <t>prevenzione e risoluzione di eventuali conflitti fra i collaboratori</t>
  </si>
  <si>
    <t>attivazione di azioni formative e di crescita professionale per lo sviluppo del personale</t>
  </si>
  <si>
    <t>efficiente ed efficace utilizzo degli istituti e degli strumenti di gestione contrattuali</t>
  </si>
  <si>
    <t>controllo e contrasto dell’assenteismo</t>
  </si>
  <si>
    <t>capacità di valutazione dei propri collaboratori, dimostrata tramite una significativa differenziazione dei giudizi</t>
  </si>
  <si>
    <t xml:space="preserve">Capacità di interpretazione dei bisogni e programmazione dei servizi </t>
  </si>
  <si>
    <t>capacità di analizzare il territorio, i fenomeni, lo scenario di riferimento e il contesto in cui la posizione opera rispetto alle funzioni assegnate</t>
  </si>
  <si>
    <t>capacità di ripartire le risorse in funzione dei compiti assegnati al personale</t>
  </si>
  <si>
    <t>sensibilità nell’attivazione di azioni e sistemi di benchmarking</t>
  </si>
  <si>
    <t>ANNO</t>
  </si>
  <si>
    <t xml:space="preserve">Gestione e valorizzazione delle Risorse umane </t>
  </si>
  <si>
    <t>rispetto delle azioni di contrasto alla corruzione secondo le azioni contenute nel PTPTC</t>
  </si>
  <si>
    <t>AREA/SETTORE</t>
  </si>
  <si>
    <t>Grado di raggiungimento</t>
  </si>
  <si>
    <t>PESO</t>
  </si>
  <si>
    <t>ESITO VALUTAZIONE OBIETTIVI</t>
  </si>
  <si>
    <t>ESITO COMPLESSIVO:</t>
  </si>
  <si>
    <t>ESITO VALUTAZIONE COMPORTAMENTI</t>
  </si>
  <si>
    <t>Osservazioni del valutatore sulle prestazioni</t>
  </si>
  <si>
    <t>Osservazioni del valutato</t>
  </si>
  <si>
    <t xml:space="preserve">Il valutato indichi le eventuali variabili che hanno impedito il raggiungimento del risultato o che hanno influito sul comportamento </t>
  </si>
  <si>
    <t>Complessità delle procedure interne:</t>
  </si>
  <si>
    <t>|__|</t>
  </si>
  <si>
    <t>Insufficienza risorse tecnologiche</t>
  </si>
  <si>
    <t>Ostacoli normativi</t>
  </si>
  <si>
    <t>Insufficienza risorse materiali</t>
  </si>
  <si>
    <t>Difficoltà logistiche</t>
  </si>
  <si>
    <t>Mancanza di specifiche risorse umane</t>
  </si>
  <si>
    <t>Errata allocazione risorse umane</t>
  </si>
  <si>
    <t>Inadeguata formazione del personale</t>
  </si>
  <si>
    <t>Scarsa motivazione del personale</t>
  </si>
  <si>
    <t>Inadeguata programmazione</t>
  </si>
  <si>
    <t xml:space="preserve">Flussi comunicativi critici </t>
  </si>
  <si>
    <t>Presenza di criticità nei processi</t>
  </si>
  <si>
    <t>Instabilità organizzaztiva</t>
  </si>
  <si>
    <t>Altro………………………..</t>
  </si>
  <si>
    <t>% PERFORMANCE ORGANIZZATIVA</t>
  </si>
  <si>
    <t>% COMPORTAMENTI</t>
  </si>
  <si>
    <t>COMPORTAMENTI PROFESSIONALI E MANAGERIALI</t>
  </si>
  <si>
    <t>DIRIGENTE/POSIZIONE ORGANIZZATIVA</t>
  </si>
  <si>
    <t xml:space="preserve"> OBIETTIVI DI PERFORMANCE ORGANIZZATIVA 
ASSEGNATI DA PIANO DELLE PERFORMANCE</t>
  </si>
  <si>
    <t>VALUTAZIONE 
(MIN 1 MAX 7)</t>
  </si>
  <si>
    <t>VALUTAZIONE DELLA PERFORMANCE INDIVIDUALE</t>
  </si>
  <si>
    <t>VALUTAZIONE COMPORTAMENTI MANAGERIALI</t>
  </si>
  <si>
    <t>Il valutatore deve compilare questo campo se la valutazione delle prestazioni e dei comportamenti si attesta tra 1,00 e 3,99 integrando con specifiche osservazioni sui risultati non raggiunti</t>
  </si>
  <si>
    <t>Area Settore</t>
  </si>
  <si>
    <t xml:space="preserve">Gestione  e valorizzazione delle risorse umane </t>
  </si>
  <si>
    <t>LIVELLO  DI VALUTAZIONE DELLA PRESTAZIONE</t>
  </si>
  <si>
    <t>Nettamente Inferiore alle attese NEGATIVA</t>
  </si>
  <si>
    <t>Parzialmente inferiore alle attese
NON SUFFICIENTE</t>
  </si>
  <si>
    <t>Parzialmente rispondente alle attese
SUFFICIENTE</t>
  </si>
  <si>
    <t>Rispondente alle attese
ADEGUATA</t>
  </si>
  <si>
    <t>Superiore alle attese
BUONA</t>
  </si>
  <si>
    <t>Nettamente superiore alle attese
ECCELLENTE</t>
  </si>
  <si>
    <t>capacità di programmare e definire adeguati standard rispetto ai servizi erogati; presidio delle attività: comprensione e rimozione delle cause degli scostamenti dagli standard di servizio  rispettando i criteri quali-quantitativi</t>
  </si>
  <si>
    <t>POSIZIONE ORGANIZZATIVA</t>
  </si>
  <si>
    <t>Inferiore alle attese 
NON ADEGUATA</t>
  </si>
  <si>
    <t>comunicazione e capacità relazionale con i  colleghi e gli Amministratori</t>
  </si>
  <si>
    <t>capacità di risolvere i problemi anche ricercando e utilizzando contatti e canali di informazione inusuali</t>
  </si>
  <si>
    <t xml:space="preserve">livello di conformità e regolarità amministrativa atti a seguito di controlli successivi </t>
  </si>
  <si>
    <t>rispetto dei tempi di pubblicazione secondo le modalità organizzative prescritte in tema di Trasparenza</t>
  </si>
  <si>
    <t xml:space="preserve">livello delle conoscenze rispetto alla posizione ricoperta,  anche acquisita e certificata  attraverso specifici percorsi formativi </t>
  </si>
  <si>
    <t>orientamento ai bisogni dell’utenza e all’interazione con i soggetti del territorio o che influenzano i fenomeni interessanti la comunità (gradimento del servizio)</t>
  </si>
  <si>
    <t>X</t>
  </si>
  <si>
    <t xml:space="preserve"> X</t>
  </si>
  <si>
    <t>SEBASTIANO CARBE'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</si>
</sst>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</font>
    <font>
      <sz val="10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sz val="10"/>
      <name val="Arial"/>
    </font>
    <font>
      <b/>
      <sz val="6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9"/>
      <color indexed="10"/>
      <name val="Tahoma"/>
      <family val="2"/>
    </font>
    <font>
      <b/>
      <sz val="9"/>
      <color indexed="62"/>
      <name val="Tahoma"/>
      <family val="2"/>
    </font>
    <font>
      <sz val="10"/>
      <color indexed="10"/>
      <name val="Tahoma"/>
      <family val="2"/>
    </font>
    <font>
      <b/>
      <sz val="16"/>
      <name val="Tahoma"/>
      <family val="2"/>
    </font>
    <font>
      <b/>
      <sz val="9"/>
      <color indexed="10"/>
      <name val="Tahoma"/>
      <family val="2"/>
    </font>
    <font>
      <i/>
      <sz val="9"/>
      <name val="Tahoma"/>
      <family val="2"/>
    </font>
    <font>
      <i/>
      <sz val="8"/>
      <name val="Tahoma"/>
      <family val="2"/>
    </font>
    <font>
      <b/>
      <sz val="8"/>
      <color rgb="FFFF0000"/>
      <name val="Tahoma"/>
      <family val="2"/>
    </font>
    <font>
      <i/>
      <sz val="10"/>
      <name val="Tahoma"/>
      <family val="2"/>
    </font>
    <font>
      <b/>
      <sz val="18"/>
      <name val="Tahoma"/>
      <family val="2"/>
    </font>
    <font>
      <b/>
      <sz val="11"/>
      <color theme="9" tint="-0.499984740745262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theme="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5" fillId="8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9" fontId="10" fillId="10" borderId="12" xfId="1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4" fillId="7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11" fillId="7" borderId="6" xfId="0" applyNumberFormat="1" applyFont="1" applyFill="1" applyBorder="1" applyAlignment="1">
      <alignment horizontal="center" vertical="center" wrapText="1"/>
    </xf>
    <xf numFmtId="9" fontId="22" fillId="10" borderId="16" xfId="0" applyNumberFormat="1" applyFont="1" applyFill="1" applyBorder="1" applyAlignment="1">
      <alignment horizontal="center" vertical="center"/>
    </xf>
    <xf numFmtId="9" fontId="22" fillId="7" borderId="2" xfId="0" applyNumberFormat="1" applyFont="1" applyFill="1" applyBorder="1" applyAlignment="1">
      <alignment horizontal="center" vertical="center"/>
    </xf>
    <xf numFmtId="9" fontId="10" fillId="7" borderId="18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4" xfId="0" applyFont="1" applyBorder="1" applyAlignment="1">
      <alignment horizontal="center" vertical="top" wrapText="1"/>
    </xf>
    <xf numFmtId="0" fontId="2" fillId="6" borderId="0" xfId="0" applyFont="1" applyFill="1" applyAlignment="1">
      <alignment wrapText="1"/>
    </xf>
    <xf numFmtId="0" fontId="3" fillId="6" borderId="3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 applyProtection="1">
      <alignment horizontal="center" vertical="center"/>
      <protection locked="0"/>
    </xf>
    <xf numFmtId="2" fontId="11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0" fontId="21" fillId="0" borderId="9" xfId="2" applyNumberFormat="1" applyFont="1" applyFill="1" applyBorder="1" applyAlignment="1">
      <alignment horizontal="center" vertical="center"/>
    </xf>
    <xf numFmtId="10" fontId="21" fillId="0" borderId="23" xfId="2" applyNumberFormat="1" applyFont="1" applyFill="1" applyBorder="1" applyAlignment="1">
      <alignment horizontal="center" vertical="center"/>
    </xf>
    <xf numFmtId="10" fontId="21" fillId="0" borderId="12" xfId="2" applyNumberFormat="1" applyFont="1" applyFill="1" applyBorder="1" applyAlignment="1">
      <alignment horizontal="center" vertical="center"/>
    </xf>
    <xf numFmtId="10" fontId="21" fillId="0" borderId="21" xfId="2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0" fontId="9" fillId="10" borderId="8" xfId="2" applyNumberFormat="1" applyFont="1" applyFill="1" applyBorder="1" applyAlignment="1">
      <alignment horizontal="center" vertical="center"/>
    </xf>
    <xf numFmtId="10" fontId="9" fillId="10" borderId="2" xfId="2" applyNumberFormat="1" applyFont="1" applyFill="1" applyBorder="1" applyAlignment="1">
      <alignment horizontal="center" vertical="center"/>
    </xf>
    <xf numFmtId="10" fontId="9" fillId="7" borderId="8" xfId="2" applyNumberFormat="1" applyFont="1" applyFill="1" applyBorder="1" applyAlignment="1">
      <alignment horizontal="center" vertical="center"/>
    </xf>
    <xf numFmtId="10" fontId="9" fillId="7" borderId="2" xfId="2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/>
    </xf>
    <xf numFmtId="10" fontId="9" fillId="7" borderId="8" xfId="0" applyNumberFormat="1" applyFont="1" applyFill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0" fontId="9" fillId="10" borderId="12" xfId="2" applyNumberFormat="1" applyFont="1" applyFill="1" applyBorder="1" applyAlignment="1">
      <alignment horizontal="center" vertical="center"/>
    </xf>
    <xf numFmtId="10" fontId="9" fillId="10" borderId="21" xfId="2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2" fontId="9" fillId="7" borderId="17" xfId="0" applyNumberFormat="1" applyFont="1" applyFill="1" applyBorder="1" applyAlignment="1">
      <alignment horizontal="center" vertical="center"/>
    </xf>
    <xf numFmtId="2" fontId="9" fillId="7" borderId="29" xfId="0" applyNumberFormat="1" applyFont="1" applyFill="1" applyBorder="1" applyAlignment="1">
      <alignment horizontal="center" vertical="center"/>
    </xf>
    <xf numFmtId="2" fontId="9" fillId="7" borderId="3" xfId="0" applyNumberFormat="1" applyFont="1" applyFill="1" applyBorder="1" applyAlignment="1">
      <alignment horizontal="center" vertical="center"/>
    </xf>
    <xf numFmtId="2" fontId="9" fillId="7" borderId="30" xfId="0" applyNumberFormat="1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left" vertical="center" wrapText="1"/>
    </xf>
    <xf numFmtId="2" fontId="9" fillId="7" borderId="24" xfId="0" applyNumberFormat="1" applyFont="1" applyFill="1" applyBorder="1" applyAlignment="1">
      <alignment horizontal="center" vertical="center"/>
    </xf>
    <xf numFmtId="2" fontId="9" fillId="7" borderId="31" xfId="0" applyNumberFormat="1" applyFont="1" applyFill="1" applyBorder="1" applyAlignment="1">
      <alignment horizontal="center" vertical="center"/>
    </xf>
    <xf numFmtId="2" fontId="5" fillId="7" borderId="27" xfId="0" applyNumberFormat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105</xdr:row>
      <xdr:rowOff>0</xdr:rowOff>
    </xdr:from>
    <xdr:to>
      <xdr:col>6</xdr:col>
      <xdr:colOff>638175</xdr:colOff>
      <xdr:row>105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296275" y="124110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409575</xdr:colOff>
      <xdr:row>106</xdr:row>
      <xdr:rowOff>0</xdr:rowOff>
    </xdr:from>
    <xdr:to>
      <xdr:col>6</xdr:col>
      <xdr:colOff>619125</xdr:colOff>
      <xdr:row>106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277225" y="125730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390525</xdr:colOff>
      <xdr:row>107</xdr:row>
      <xdr:rowOff>0</xdr:rowOff>
    </xdr:from>
    <xdr:to>
      <xdr:col>6</xdr:col>
      <xdr:colOff>600075</xdr:colOff>
      <xdr:row>107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258175" y="127349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104</xdr:row>
      <xdr:rowOff>0</xdr:rowOff>
    </xdr:from>
    <xdr:to>
      <xdr:col>7</xdr:col>
      <xdr:colOff>638175</xdr:colOff>
      <xdr:row>104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7086600" y="122491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371475</xdr:colOff>
      <xdr:row>108</xdr:row>
      <xdr:rowOff>0</xdr:rowOff>
    </xdr:from>
    <xdr:to>
      <xdr:col>6</xdr:col>
      <xdr:colOff>581025</xdr:colOff>
      <xdr:row>108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239125" y="128968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390525</xdr:colOff>
      <xdr:row>109</xdr:row>
      <xdr:rowOff>0</xdr:rowOff>
    </xdr:from>
    <xdr:to>
      <xdr:col>6</xdr:col>
      <xdr:colOff>600075</xdr:colOff>
      <xdr:row>109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258175" y="130587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371475</xdr:colOff>
      <xdr:row>110</xdr:row>
      <xdr:rowOff>0</xdr:rowOff>
    </xdr:from>
    <xdr:to>
      <xdr:col>6</xdr:col>
      <xdr:colOff>581025</xdr:colOff>
      <xdr:row>110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8239125" y="13220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104</xdr:row>
      <xdr:rowOff>0</xdr:rowOff>
    </xdr:from>
    <xdr:to>
      <xdr:col>7</xdr:col>
      <xdr:colOff>638175</xdr:colOff>
      <xdr:row>104</xdr:row>
      <xdr:rowOff>0</xdr:rowOff>
    </xdr:to>
    <xdr:sp macro="" textlink="">
      <xdr:nvSpPr>
        <xdr:cNvPr id="9" name="Line 1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7086600" y="122491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andolfo/Desktop/Documents/doc%202/DASEIN/VALUTAZIONE%202011/Sistema%20val.%202011%20po%20ex%20art.%2031%20rev.%204/Metodologia_PO_Materiale%20da%20dare%20rev4/Variabili%20comportamentali%20e%20scheda%20rev%201.1%20%20PO%20NO%20D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"/>
      <sheetName val="cat_dir"/>
      <sheetName val="Scheda Segr"/>
      <sheetName val="Scheda Sindaco"/>
      <sheetName val="Scheda valutato"/>
    </sheetNames>
    <sheetDataSet>
      <sheetData sheetId="0" refreshError="1">
        <row r="6">
          <cell r="A6" t="b">
            <v>1</v>
          </cell>
        </row>
        <row r="7">
          <cell r="A7" t="b">
            <v>1</v>
          </cell>
        </row>
        <row r="8">
          <cell r="A8" t="b">
            <v>1</v>
          </cell>
        </row>
        <row r="9">
          <cell r="A9" t="b">
            <v>1</v>
          </cell>
        </row>
        <row r="10">
          <cell r="A10" t="b">
            <v>1</v>
          </cell>
        </row>
        <row r="11">
          <cell r="A11" t="b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L115"/>
  <sheetViews>
    <sheetView showGridLines="0" tabSelected="1" topLeftCell="C1" zoomScaleNormal="100" workbookViewId="0">
      <selection activeCell="D3" sqref="D3"/>
    </sheetView>
  </sheetViews>
  <sheetFormatPr defaultColWidth="9.109375" defaultRowHeight="13.2" x14ac:dyDescent="0.25"/>
  <cols>
    <col min="1" max="2" width="9.109375" style="1" hidden="1" customWidth="1"/>
    <col min="3" max="3" width="52.44140625" style="30" customWidth="1"/>
    <col min="4" max="5" width="9.6640625" style="6" customWidth="1"/>
    <col min="6" max="6" width="10" style="6" customWidth="1"/>
    <col min="7" max="7" width="10.109375" style="6" customWidth="1"/>
    <col min="8" max="10" width="9.6640625" style="6" customWidth="1"/>
    <col min="11" max="11" width="13.5546875" style="1" bestFit="1" customWidth="1"/>
    <col min="12" max="16384" width="9.109375" style="1"/>
  </cols>
  <sheetData>
    <row r="1" spans="1:12" ht="37.5" customHeight="1" thickBot="1" x14ac:dyDescent="0.3">
      <c r="C1" s="46" t="s">
        <v>42</v>
      </c>
      <c r="D1" s="70" t="s">
        <v>75</v>
      </c>
      <c r="E1" s="70"/>
      <c r="F1" s="70"/>
      <c r="G1" s="70"/>
      <c r="H1" s="70"/>
      <c r="I1" s="70"/>
      <c r="J1" s="70"/>
      <c r="K1" s="32" t="s">
        <v>39</v>
      </c>
      <c r="L1" s="8">
        <v>2019</v>
      </c>
    </row>
    <row r="2" spans="1:12" ht="37.5" customHeight="1" x14ac:dyDescent="0.25">
      <c r="C2" s="46" t="s">
        <v>85</v>
      </c>
      <c r="D2" s="70" t="s">
        <v>95</v>
      </c>
      <c r="E2" s="70"/>
      <c r="F2" s="70"/>
      <c r="G2" s="70"/>
      <c r="H2" s="70"/>
      <c r="I2" s="70"/>
      <c r="J2" s="70"/>
      <c r="K2" s="25"/>
      <c r="L2" s="52"/>
    </row>
    <row r="3" spans="1:12" s="25" customFormat="1" ht="59.25" customHeight="1" x14ac:dyDescent="0.25">
      <c r="C3" s="47" t="s">
        <v>77</v>
      </c>
      <c r="D3" s="53" t="s">
        <v>78</v>
      </c>
      <c r="E3" s="53" t="s">
        <v>86</v>
      </c>
      <c r="F3" s="53" t="s">
        <v>79</v>
      </c>
      <c r="G3" s="53" t="s">
        <v>80</v>
      </c>
      <c r="H3" s="53" t="s">
        <v>81</v>
      </c>
      <c r="I3" s="53" t="s">
        <v>82</v>
      </c>
      <c r="J3" s="53" t="s">
        <v>83</v>
      </c>
    </row>
    <row r="4" spans="1:12" s="25" customFormat="1" ht="34.5" customHeight="1" x14ac:dyDescent="0.25">
      <c r="A4" s="25" t="b">
        <f>IF([1]PROG!$A$6=TRUE,TRUE,"")</f>
        <v>1</v>
      </c>
      <c r="C4" s="37" t="s">
        <v>0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</row>
    <row r="5" spans="1:12" s="25" customFormat="1" ht="34.5" customHeight="1" x14ac:dyDescent="0.25">
      <c r="A5" s="25" t="b">
        <f>IF([1]PROG!$A$6=TRUE,TRUE,"")</f>
        <v>1</v>
      </c>
      <c r="C5" s="2" t="s">
        <v>87</v>
      </c>
      <c r="D5" s="26"/>
      <c r="E5" s="27"/>
      <c r="F5" s="27"/>
      <c r="G5" s="27"/>
      <c r="H5" s="27"/>
      <c r="I5" s="27"/>
      <c r="J5" s="27" t="s">
        <v>93</v>
      </c>
    </row>
    <row r="6" spans="1:12" s="25" customFormat="1" ht="34.5" customHeight="1" x14ac:dyDescent="0.25">
      <c r="A6" s="25" t="b">
        <f>IF([1]PROG!$A$6=TRUE,TRUE,"")</f>
        <v>1</v>
      </c>
      <c r="C6" s="2" t="s">
        <v>1</v>
      </c>
      <c r="D6" s="27"/>
      <c r="E6" s="27"/>
      <c r="F6" s="27"/>
      <c r="G6" s="27"/>
      <c r="H6" s="27"/>
      <c r="I6" s="27"/>
      <c r="J6" s="27" t="s">
        <v>93</v>
      </c>
    </row>
    <row r="7" spans="1:12" s="25" customFormat="1" ht="34.5" customHeight="1" x14ac:dyDescent="0.25">
      <c r="C7" s="2" t="s">
        <v>2</v>
      </c>
      <c r="D7" s="28"/>
      <c r="E7" s="28"/>
      <c r="F7" s="28"/>
      <c r="G7" s="28"/>
      <c r="H7" s="28"/>
      <c r="I7" s="28"/>
      <c r="J7" s="28" t="s">
        <v>93</v>
      </c>
    </row>
    <row r="8" spans="1:12" s="25" customFormat="1" ht="34.5" customHeight="1" x14ac:dyDescent="0.25">
      <c r="C8" s="2" t="s">
        <v>3</v>
      </c>
      <c r="D8" s="28"/>
      <c r="E8" s="28"/>
      <c r="F8" s="28"/>
      <c r="G8" s="28"/>
      <c r="H8" s="28"/>
      <c r="I8" s="28"/>
      <c r="J8" s="28" t="s">
        <v>93</v>
      </c>
    </row>
    <row r="9" spans="1:12" s="25" customFormat="1" ht="34.5" customHeight="1" x14ac:dyDescent="0.25">
      <c r="C9" s="2" t="s">
        <v>4</v>
      </c>
      <c r="D9" s="28"/>
      <c r="E9" s="28"/>
      <c r="F9" s="28"/>
      <c r="G9" s="28"/>
      <c r="H9" s="28"/>
      <c r="I9" s="28"/>
      <c r="J9" s="28" t="s">
        <v>93</v>
      </c>
    </row>
    <row r="10" spans="1:12" s="25" customFormat="1" ht="34.5" customHeight="1" thickBot="1" x14ac:dyDescent="0.3">
      <c r="A10" s="25" t="b">
        <f>IF([1]PROG!$A$6=TRUE,TRUE,"")</f>
        <v>1</v>
      </c>
      <c r="C10" s="2" t="s">
        <v>5</v>
      </c>
      <c r="D10" s="28"/>
      <c r="E10" s="28"/>
      <c r="F10" s="28"/>
      <c r="G10" s="28"/>
      <c r="H10" s="28"/>
      <c r="I10" s="28" t="s">
        <v>93</v>
      </c>
      <c r="J10" s="28"/>
    </row>
    <row r="11" spans="1:12" s="25" customFormat="1" ht="34.5" customHeight="1" thickBot="1" x14ac:dyDescent="0.3">
      <c r="A11" s="25" t="b">
        <f>IF([1]PROG!$A$7=TRUE, TRUE, "")</f>
        <v>1</v>
      </c>
      <c r="C11" s="3"/>
      <c r="D11" s="63">
        <f>((IF(D5="X",D4,"0")+(IF(D6="X",D4,"0")+(IF(D7="X",D4,"0")+(IF(D8="X",D4,"0")+(IF(D9="X",D4,"0")+(IF(D10="X",D4,"0"))))))))</f>
        <v>0</v>
      </c>
      <c r="E11" s="63">
        <f t="shared" ref="E11:J11" si="0">((IF(E5="X",E4,"0")+(IF(E6="X",E4,"0")+(IF(E7="X",E4,"0")+(IF(E8="X",E4,"0")+(IF(E9="X",E4,"0")+(IF(E10="X",E4,"0"))))))))</f>
        <v>0</v>
      </c>
      <c r="F11" s="63">
        <f t="shared" si="0"/>
        <v>0</v>
      </c>
      <c r="G11" s="64">
        <f t="shared" si="0"/>
        <v>0</v>
      </c>
      <c r="H11" s="65">
        <f t="shared" si="0"/>
        <v>0</v>
      </c>
      <c r="I11" s="65">
        <f t="shared" si="0"/>
        <v>6</v>
      </c>
      <c r="J11" s="66">
        <f t="shared" si="0"/>
        <v>35</v>
      </c>
      <c r="K11" s="67">
        <f>SUM(D11:J11)/6</f>
        <v>6.833333333333333</v>
      </c>
    </row>
    <row r="12" spans="1:12" s="25" customFormat="1" ht="34.5" customHeight="1" x14ac:dyDescent="0.25">
      <c r="A12" s="25" t="b">
        <f>IF([1]PROG!$A$7=TRUE, TRUE, "")</f>
        <v>1</v>
      </c>
      <c r="C12" s="37" t="s">
        <v>6</v>
      </c>
      <c r="D12" s="38">
        <v>1</v>
      </c>
      <c r="E12" s="38">
        <v>2</v>
      </c>
      <c r="F12" s="38">
        <v>3</v>
      </c>
      <c r="G12" s="38">
        <v>4</v>
      </c>
      <c r="H12" s="38">
        <v>5</v>
      </c>
      <c r="I12" s="38">
        <v>6</v>
      </c>
      <c r="J12" s="38">
        <v>7</v>
      </c>
    </row>
    <row r="13" spans="1:12" s="25" customFormat="1" ht="34.5" customHeight="1" x14ac:dyDescent="0.25">
      <c r="C13" s="2" t="s">
        <v>7</v>
      </c>
      <c r="D13" s="27"/>
      <c r="E13" s="27"/>
      <c r="F13" s="27"/>
      <c r="G13" s="27"/>
      <c r="H13" s="27"/>
      <c r="I13" s="27"/>
      <c r="J13" s="27" t="s">
        <v>93</v>
      </c>
    </row>
    <row r="14" spans="1:12" s="25" customFormat="1" ht="34.5" customHeight="1" x14ac:dyDescent="0.25">
      <c r="C14" s="4" t="s">
        <v>88</v>
      </c>
      <c r="D14" s="28"/>
      <c r="E14" s="28"/>
      <c r="F14" s="28"/>
      <c r="G14" s="28"/>
      <c r="H14" s="28"/>
      <c r="I14" s="28" t="s">
        <v>93</v>
      </c>
      <c r="J14" s="28"/>
    </row>
    <row r="15" spans="1:12" s="25" customFormat="1" ht="34.5" customHeight="1" x14ac:dyDescent="0.25">
      <c r="C15" s="2" t="s">
        <v>8</v>
      </c>
      <c r="D15" s="28"/>
      <c r="E15" s="28"/>
      <c r="F15" s="28"/>
      <c r="G15" s="28"/>
      <c r="H15" s="28"/>
      <c r="I15" s="28"/>
      <c r="J15" s="28" t="s">
        <v>93</v>
      </c>
    </row>
    <row r="16" spans="1:12" s="25" customFormat="1" ht="34.5" customHeight="1" x14ac:dyDescent="0.25">
      <c r="C16" s="2" t="s">
        <v>9</v>
      </c>
      <c r="D16" s="28"/>
      <c r="E16" s="28"/>
      <c r="F16" s="28"/>
      <c r="G16" s="28"/>
      <c r="H16" s="28" t="s">
        <v>93</v>
      </c>
      <c r="I16" s="28"/>
      <c r="J16" s="28"/>
    </row>
    <row r="17" spans="1:11" s="25" customFormat="1" ht="34.5" customHeight="1" x14ac:dyDescent="0.25">
      <c r="C17" s="2" t="s">
        <v>10</v>
      </c>
      <c r="D17" s="28"/>
      <c r="E17" s="28"/>
      <c r="F17" s="28"/>
      <c r="G17" s="28"/>
      <c r="H17" s="28" t="s">
        <v>93</v>
      </c>
      <c r="I17" s="28"/>
      <c r="J17" s="28"/>
    </row>
    <row r="18" spans="1:11" s="25" customFormat="1" ht="34.5" customHeight="1" x14ac:dyDescent="0.25">
      <c r="C18" s="2" t="s">
        <v>11</v>
      </c>
      <c r="D18" s="28"/>
      <c r="E18" s="28"/>
      <c r="F18" s="28"/>
      <c r="G18" s="28"/>
      <c r="H18" s="28"/>
      <c r="I18" s="28" t="s">
        <v>93</v>
      </c>
      <c r="J18" s="28"/>
    </row>
    <row r="19" spans="1:11" s="25" customFormat="1" ht="34.5" customHeight="1" thickBot="1" x14ac:dyDescent="0.3">
      <c r="A19" s="25" t="b">
        <f>IF([1]PROG!$A$7=TRUE, TRUE, "")</f>
        <v>1</v>
      </c>
      <c r="C19" s="2" t="s">
        <v>12</v>
      </c>
      <c r="D19" s="27"/>
      <c r="E19" s="27"/>
      <c r="F19" s="27"/>
      <c r="G19" s="27"/>
      <c r="H19" s="27" t="s">
        <v>93</v>
      </c>
      <c r="I19" s="27"/>
      <c r="J19" s="27"/>
    </row>
    <row r="20" spans="1:11" s="25" customFormat="1" ht="34.5" customHeight="1" thickBot="1" x14ac:dyDescent="0.3">
      <c r="A20" s="25" t="b">
        <f>IF([1]PROG!$A$8=TRUE, TRUE,"")</f>
        <v>1</v>
      </c>
      <c r="C20" s="5"/>
      <c r="D20" s="59">
        <f>((IF(D13="X",D$12,"0")+(IF(D14="X",D$12,"0")+(IF(D15="X",D$12,"0")+(IF(D16="X",D$12,"0")+(IF(D17="X",D$12,"0")+(IF(D18="X",D$12,"0")+(IF(D19="X",D$12,"0")))))))))</f>
        <v>0</v>
      </c>
      <c r="E20" s="59">
        <f t="shared" ref="E20:J20" si="1">((IF(E13="X",E$12,"0")+(IF(E14="X",E$12,"0")+(IF(E15="X",E$12,"0")+(IF(E16="X",E$12,"0")+(IF(E17="X",E$12,"0")+(IF(E18="X",E$12,"0")+(IF(E19="X",E$12,"0")))))))))</f>
        <v>0</v>
      </c>
      <c r="F20" s="59">
        <f t="shared" si="1"/>
        <v>0</v>
      </c>
      <c r="G20" s="60">
        <f t="shared" si="1"/>
        <v>0</v>
      </c>
      <c r="H20" s="61">
        <f t="shared" si="1"/>
        <v>15</v>
      </c>
      <c r="I20" s="61">
        <f t="shared" si="1"/>
        <v>12</v>
      </c>
      <c r="J20" s="62">
        <f t="shared" si="1"/>
        <v>14</v>
      </c>
      <c r="K20" s="48">
        <f>SUM(D20:J20)/7</f>
        <v>5.8571428571428568</v>
      </c>
    </row>
    <row r="21" spans="1:11" s="25" customFormat="1" ht="34.5" customHeight="1" x14ac:dyDescent="0.25">
      <c r="A21" s="25" t="b">
        <f>IF([1]PROG!$A$8=TRUE, TRUE,"")</f>
        <v>1</v>
      </c>
      <c r="C21" s="37" t="s">
        <v>13</v>
      </c>
      <c r="D21" s="38">
        <v>1</v>
      </c>
      <c r="E21" s="38">
        <v>2</v>
      </c>
      <c r="F21" s="38">
        <v>3</v>
      </c>
      <c r="G21" s="38">
        <v>4</v>
      </c>
      <c r="H21" s="38">
        <v>5</v>
      </c>
      <c r="I21" s="38">
        <v>6</v>
      </c>
      <c r="J21" s="38">
        <v>7</v>
      </c>
    </row>
    <row r="22" spans="1:11" s="25" customFormat="1" ht="34.5" customHeight="1" x14ac:dyDescent="0.25">
      <c r="A22" s="25" t="b">
        <f>IF([1]PROG!$A$8=TRUE, TRUE,"")</f>
        <v>1</v>
      </c>
      <c r="C22" s="2" t="s">
        <v>14</v>
      </c>
      <c r="D22" s="26"/>
      <c r="E22" s="27"/>
      <c r="F22" s="27"/>
      <c r="G22" s="27"/>
      <c r="H22" s="27"/>
      <c r="I22" s="27" t="s">
        <v>93</v>
      </c>
      <c r="J22" s="27"/>
    </row>
    <row r="23" spans="1:11" s="25" customFormat="1" ht="34.5" customHeight="1" x14ac:dyDescent="0.25">
      <c r="A23" s="25" t="b">
        <f>IF([1]PROG!$A$8=TRUE, TRUE,"")</f>
        <v>1</v>
      </c>
      <c r="C23" s="2" t="s">
        <v>15</v>
      </c>
      <c r="D23" s="27"/>
      <c r="E23" s="27"/>
      <c r="F23" s="27"/>
      <c r="G23" s="27"/>
      <c r="H23" s="27"/>
      <c r="I23" s="27" t="s">
        <v>93</v>
      </c>
      <c r="J23" s="27"/>
    </row>
    <row r="24" spans="1:11" s="25" customFormat="1" ht="34.5" customHeight="1" x14ac:dyDescent="0.25">
      <c r="C24" s="2" t="s">
        <v>16</v>
      </c>
      <c r="D24" s="27"/>
      <c r="E24" s="27"/>
      <c r="F24" s="27"/>
      <c r="G24" s="27"/>
      <c r="H24" s="27"/>
      <c r="I24" s="27" t="s">
        <v>93</v>
      </c>
      <c r="J24" s="27"/>
    </row>
    <row r="25" spans="1:11" s="25" customFormat="1" ht="34.5" customHeight="1" x14ac:dyDescent="0.25">
      <c r="C25" s="2" t="s">
        <v>17</v>
      </c>
      <c r="D25" s="27"/>
      <c r="E25" s="27"/>
      <c r="F25" s="27"/>
      <c r="G25" s="27"/>
      <c r="H25" s="27"/>
      <c r="I25" s="27" t="s">
        <v>93</v>
      </c>
      <c r="J25" s="27"/>
    </row>
    <row r="26" spans="1:11" s="25" customFormat="1" ht="34.5" customHeight="1" x14ac:dyDescent="0.25">
      <c r="A26" s="25" t="b">
        <f>IF([1]PROG!$A$8=TRUE, TRUE,"")</f>
        <v>1</v>
      </c>
      <c r="C26" s="2" t="s">
        <v>18</v>
      </c>
      <c r="D26" s="27"/>
      <c r="E26" s="27"/>
      <c r="F26" s="27"/>
      <c r="G26" s="27"/>
      <c r="H26" s="27"/>
      <c r="I26" s="27" t="s">
        <v>93</v>
      </c>
      <c r="J26" s="27"/>
    </row>
    <row r="27" spans="1:11" s="25" customFormat="1" ht="34.5" customHeight="1" thickBot="1" x14ac:dyDescent="0.3">
      <c r="A27" s="25" t="b">
        <f>IF([1]PROG!$A$8=TRUE, TRUE,"")</f>
        <v>1</v>
      </c>
      <c r="C27" s="2" t="s">
        <v>19</v>
      </c>
      <c r="D27" s="27"/>
      <c r="E27" s="27"/>
      <c r="F27" s="27"/>
      <c r="G27" s="27"/>
      <c r="H27" s="27"/>
      <c r="I27" s="27" t="s">
        <v>93</v>
      </c>
      <c r="J27" s="27"/>
    </row>
    <row r="28" spans="1:11" s="25" customFormat="1" ht="34.5" customHeight="1" thickBot="1" x14ac:dyDescent="0.3">
      <c r="A28" s="25" t="b">
        <f>IF([1]PROG!$A$9=TRUE, TRUE,"")</f>
        <v>1</v>
      </c>
      <c r="C28" s="20"/>
      <c r="D28" s="59">
        <f>((IF(D21="X",D$21,"0")+(IF(D22="X",D$21,"0")+(IF(D23="X",D$21,"0")+(IF(D24="X",D$21,"0")+(IF(D25="X",D$21,"0")+(IF(D26="X",D$21,"0")+(IF(D27="X",D$21,"0")))))))))</f>
        <v>0</v>
      </c>
      <c r="E28" s="59">
        <f t="shared" ref="E28:J28" si="2">((IF(E21="X",E$21,"0")+(IF(E22="X",E$21,"0")+(IF(E23="X",E$21,"0")+(IF(E24="X",E$21,"0")+(IF(E25="X",E$21,"0")+(IF(E26="X",E$21,"0")+(IF(E27="X",E$21,"0")))))))))</f>
        <v>0</v>
      </c>
      <c r="F28" s="59">
        <f t="shared" si="2"/>
        <v>0</v>
      </c>
      <c r="G28" s="60">
        <f t="shared" si="2"/>
        <v>0</v>
      </c>
      <c r="H28" s="61">
        <f t="shared" si="2"/>
        <v>0</v>
      </c>
      <c r="I28" s="61">
        <f t="shared" si="2"/>
        <v>36</v>
      </c>
      <c r="J28" s="62">
        <f t="shared" si="2"/>
        <v>0</v>
      </c>
      <c r="K28" s="48">
        <f>SUM(D28:J28)/6</f>
        <v>6</v>
      </c>
    </row>
    <row r="29" spans="1:11" s="25" customFormat="1" ht="34.5" customHeight="1" x14ac:dyDescent="0.25">
      <c r="A29" s="25" t="b">
        <f>IF([1]PROG!$A$9=TRUE, TRUE,"")</f>
        <v>1</v>
      </c>
      <c r="C29" s="37" t="s">
        <v>20</v>
      </c>
      <c r="D29" s="38">
        <v>1</v>
      </c>
      <c r="E29" s="38">
        <v>2</v>
      </c>
      <c r="F29" s="38">
        <v>3</v>
      </c>
      <c r="G29" s="38">
        <v>4</v>
      </c>
      <c r="H29" s="38">
        <v>5</v>
      </c>
      <c r="I29" s="38">
        <v>6</v>
      </c>
      <c r="J29" s="38">
        <v>7</v>
      </c>
    </row>
    <row r="30" spans="1:11" s="25" customFormat="1" ht="34.5" customHeight="1" x14ac:dyDescent="0.25">
      <c r="A30" s="25" t="b">
        <f>IF([1]PROG!$A$9=TRUE, TRUE,"")</f>
        <v>1</v>
      </c>
      <c r="C30" s="2" t="s">
        <v>21</v>
      </c>
      <c r="D30" s="26"/>
      <c r="E30" s="27"/>
      <c r="F30" s="27"/>
      <c r="G30" s="27"/>
      <c r="H30" s="27"/>
      <c r="I30" s="27" t="s">
        <v>93</v>
      </c>
      <c r="J30" s="27"/>
    </row>
    <row r="31" spans="1:11" s="54" customFormat="1" ht="34.5" hidden="1" customHeight="1" x14ac:dyDescent="0.25">
      <c r="C31" s="55"/>
      <c r="D31" s="56"/>
      <c r="E31" s="57"/>
      <c r="F31" s="57"/>
      <c r="G31" s="57"/>
      <c r="H31" s="57"/>
      <c r="I31" s="57"/>
      <c r="J31" s="57"/>
    </row>
    <row r="32" spans="1:11" s="25" customFormat="1" ht="34.5" customHeight="1" x14ac:dyDescent="0.25">
      <c r="C32" s="55" t="s">
        <v>84</v>
      </c>
      <c r="D32" s="26"/>
      <c r="E32" s="27"/>
      <c r="F32" s="27"/>
      <c r="G32" s="27"/>
      <c r="H32" s="27"/>
      <c r="I32" s="27" t="s">
        <v>93</v>
      </c>
      <c r="J32" s="27"/>
    </row>
    <row r="33" spans="1:11" s="25" customFormat="1" ht="34.5" customHeight="1" x14ac:dyDescent="0.25">
      <c r="C33" s="2" t="s">
        <v>22</v>
      </c>
      <c r="D33" s="26"/>
      <c r="E33" s="27"/>
      <c r="F33" s="27"/>
      <c r="G33" s="27"/>
      <c r="H33" s="27"/>
      <c r="I33" s="27" t="s">
        <v>93</v>
      </c>
      <c r="J33" s="27"/>
    </row>
    <row r="34" spans="1:11" s="25" customFormat="1" ht="34.5" customHeight="1" x14ac:dyDescent="0.25">
      <c r="C34" s="2" t="s">
        <v>23</v>
      </c>
      <c r="D34" s="26"/>
      <c r="E34" s="27"/>
      <c r="F34" s="27"/>
      <c r="G34" s="27"/>
      <c r="H34" s="27"/>
      <c r="I34" s="27" t="s">
        <v>94</v>
      </c>
      <c r="J34" s="27"/>
    </row>
    <row r="35" spans="1:11" s="25" customFormat="1" ht="34.5" customHeight="1" x14ac:dyDescent="0.25">
      <c r="A35" s="25" t="b">
        <f>IF([1]PROG!$A$9=TRUE, TRUE,"")</f>
        <v>1</v>
      </c>
      <c r="C35" s="2" t="s">
        <v>24</v>
      </c>
      <c r="D35" s="27"/>
      <c r="E35" s="27"/>
      <c r="F35" s="27"/>
      <c r="G35" s="27"/>
      <c r="H35" s="27"/>
      <c r="I35" s="27" t="s">
        <v>93</v>
      </c>
      <c r="J35" s="27"/>
    </row>
    <row r="36" spans="1:11" s="25" customFormat="1" ht="34.5" customHeight="1" x14ac:dyDescent="0.25">
      <c r="A36" s="25" t="b">
        <f>IF([1]PROG!$A$9=TRUE, TRUE,"")</f>
        <v>1</v>
      </c>
      <c r="C36" s="2" t="s">
        <v>25</v>
      </c>
      <c r="D36" s="27"/>
      <c r="E36" s="27"/>
      <c r="F36" s="27"/>
      <c r="G36" s="27"/>
      <c r="H36" s="27"/>
      <c r="I36" s="27" t="s">
        <v>93</v>
      </c>
      <c r="J36" s="27"/>
    </row>
    <row r="37" spans="1:11" s="25" customFormat="1" ht="34.5" customHeight="1" x14ac:dyDescent="0.25">
      <c r="C37" s="2" t="s">
        <v>89</v>
      </c>
      <c r="D37" s="27"/>
      <c r="E37" s="27"/>
      <c r="F37" s="27"/>
      <c r="G37" s="27"/>
      <c r="H37" s="27"/>
      <c r="I37" s="27" t="s">
        <v>93</v>
      </c>
      <c r="J37" s="27"/>
    </row>
    <row r="38" spans="1:11" s="25" customFormat="1" ht="34.5" customHeight="1" x14ac:dyDescent="0.25">
      <c r="C38" s="2" t="s">
        <v>90</v>
      </c>
      <c r="D38" s="26"/>
      <c r="E38" s="27"/>
      <c r="F38" s="27"/>
      <c r="G38" s="27"/>
      <c r="H38" s="27"/>
      <c r="I38" s="27" t="s">
        <v>93</v>
      </c>
      <c r="J38" s="27"/>
    </row>
    <row r="39" spans="1:11" s="25" customFormat="1" ht="34.5" customHeight="1" thickBot="1" x14ac:dyDescent="0.3">
      <c r="C39" s="2" t="s">
        <v>41</v>
      </c>
      <c r="D39" s="26"/>
      <c r="E39" s="27"/>
      <c r="F39" s="27"/>
      <c r="G39" s="27"/>
      <c r="H39" s="27" t="s">
        <v>93</v>
      </c>
      <c r="I39" s="27"/>
      <c r="J39" s="27"/>
    </row>
    <row r="40" spans="1:11" s="25" customFormat="1" ht="34.5" customHeight="1" thickBot="1" x14ac:dyDescent="0.3">
      <c r="A40" s="25" t="b">
        <f>IF([1]PROG!$A$10=TRUE, TRUE,"")</f>
        <v>1</v>
      </c>
      <c r="C40" s="5"/>
      <c r="D40" s="59">
        <f>((IF(D30="X",D$29,"0")+(IF(D31="X",D$29,"0")+(IF(D32="X",D$29,"0")+(IF(D33="X",D$29,"0")+(IF(D34="X",D$29,"0")+(IF(D35="X",D$29,"0")+(IF(D36="X",D$29,"0")+(IF(D37="X",D$29,"0")+(IF(D38="X",D$29,"0")+(IF(D39="X",D$29,"0"))))))))))))</f>
        <v>0</v>
      </c>
      <c r="E40" s="59">
        <f t="shared" ref="E40:J40" si="3">((IF(E30="X",E$29,"0")+(IF(E31="X",E$29,"0")+(IF(E32="X",E$29,"0")+(IF(E33="X",E$29,"0")+(IF(E34="X",E$29,"0")+(IF(E35="X",E$29,"0")+(IF(E36="X",E$29,"0")+(IF(E37="X",E$29,"0")+(IF(E38="X",E$29,"0")+(IF(E39="X",E$29,"0"))))))))))))</f>
        <v>0</v>
      </c>
      <c r="F40" s="59">
        <f t="shared" si="3"/>
        <v>0</v>
      </c>
      <c r="G40" s="60">
        <f t="shared" si="3"/>
        <v>0</v>
      </c>
      <c r="H40" s="61">
        <f t="shared" si="3"/>
        <v>5</v>
      </c>
      <c r="I40" s="61">
        <f t="shared" si="3"/>
        <v>42</v>
      </c>
      <c r="J40" s="62">
        <f t="shared" si="3"/>
        <v>0</v>
      </c>
      <c r="K40" s="48">
        <f>SUM(D40:J40)/9</f>
        <v>5.2222222222222223</v>
      </c>
    </row>
    <row r="41" spans="1:11" s="25" customFormat="1" ht="34.5" customHeight="1" x14ac:dyDescent="0.25">
      <c r="A41" s="25" t="b">
        <f>IF([1]PROG!$A$10=TRUE, TRUE,"")</f>
        <v>1</v>
      </c>
      <c r="C41" s="37" t="s">
        <v>40</v>
      </c>
      <c r="D41" s="38">
        <v>1</v>
      </c>
      <c r="E41" s="38">
        <v>2</v>
      </c>
      <c r="F41" s="38">
        <v>3</v>
      </c>
      <c r="G41" s="38">
        <v>4</v>
      </c>
      <c r="H41" s="38">
        <v>5</v>
      </c>
      <c r="I41" s="38">
        <v>6</v>
      </c>
      <c r="J41" s="38">
        <v>7</v>
      </c>
    </row>
    <row r="42" spans="1:11" s="25" customFormat="1" ht="34.5" customHeight="1" x14ac:dyDescent="0.25">
      <c r="A42" s="25" t="b">
        <f>IF([1]PROG!$A$10=TRUE, TRUE,"")</f>
        <v>1</v>
      </c>
      <c r="C42" s="2" t="s">
        <v>26</v>
      </c>
      <c r="D42" s="26"/>
      <c r="E42" s="27"/>
      <c r="F42" s="27"/>
      <c r="G42" s="27"/>
      <c r="H42" s="27"/>
      <c r="I42" s="27" t="s">
        <v>93</v>
      </c>
      <c r="J42" s="27"/>
    </row>
    <row r="43" spans="1:11" s="25" customFormat="1" ht="34.5" customHeight="1" x14ac:dyDescent="0.25">
      <c r="C43" s="2" t="s">
        <v>27</v>
      </c>
      <c r="D43" s="26"/>
      <c r="E43" s="27"/>
      <c r="F43" s="27"/>
      <c r="G43" s="27"/>
      <c r="H43" s="27"/>
      <c r="I43" s="27" t="s">
        <v>93</v>
      </c>
      <c r="J43" s="27"/>
    </row>
    <row r="44" spans="1:11" s="25" customFormat="1" ht="34.5" customHeight="1" x14ac:dyDescent="0.25">
      <c r="C44" s="2" t="s">
        <v>28</v>
      </c>
      <c r="D44" s="26"/>
      <c r="E44" s="27"/>
      <c r="F44" s="27"/>
      <c r="G44" s="27"/>
      <c r="H44" s="27"/>
      <c r="I44" s="27" t="s">
        <v>93</v>
      </c>
      <c r="J44" s="27"/>
    </row>
    <row r="45" spans="1:11" s="25" customFormat="1" ht="34.5" customHeight="1" x14ac:dyDescent="0.25">
      <c r="C45" s="2" t="s">
        <v>29</v>
      </c>
      <c r="D45" s="26"/>
      <c r="E45" s="27"/>
      <c r="F45" s="27"/>
      <c r="G45" s="27"/>
      <c r="H45" s="27"/>
      <c r="I45" s="27" t="s">
        <v>93</v>
      </c>
      <c r="J45" s="27"/>
    </row>
    <row r="46" spans="1:11" s="25" customFormat="1" ht="34.5" customHeight="1" x14ac:dyDescent="0.25">
      <c r="C46" s="2" t="s">
        <v>30</v>
      </c>
      <c r="D46" s="26"/>
      <c r="E46" s="27"/>
      <c r="F46" s="27"/>
      <c r="G46" s="27"/>
      <c r="H46" s="27"/>
      <c r="I46" s="27" t="s">
        <v>93</v>
      </c>
      <c r="J46" s="27"/>
    </row>
    <row r="47" spans="1:11" s="25" customFormat="1" ht="34.5" customHeight="1" x14ac:dyDescent="0.25">
      <c r="C47" s="2" t="s">
        <v>31</v>
      </c>
      <c r="D47" s="26"/>
      <c r="E47" s="27"/>
      <c r="F47" s="27"/>
      <c r="G47" s="27"/>
      <c r="H47" s="27"/>
      <c r="I47" s="27" t="s">
        <v>93</v>
      </c>
      <c r="J47" s="27"/>
    </row>
    <row r="48" spans="1:11" s="25" customFormat="1" ht="34.5" customHeight="1" x14ac:dyDescent="0.25">
      <c r="A48" s="25" t="b">
        <f>IF([1]PROG!$A$10=TRUE, TRUE,"")</f>
        <v>1</v>
      </c>
      <c r="C48" s="2" t="s">
        <v>32</v>
      </c>
      <c r="D48" s="27"/>
      <c r="E48" s="27"/>
      <c r="F48" s="27"/>
      <c r="G48" s="27"/>
      <c r="H48" s="27"/>
      <c r="I48" s="27" t="s">
        <v>93</v>
      </c>
      <c r="J48" s="27"/>
    </row>
    <row r="49" spans="1:11" s="25" customFormat="1" ht="34.5" customHeight="1" x14ac:dyDescent="0.25">
      <c r="C49" s="2" t="s">
        <v>33</v>
      </c>
      <c r="D49" s="27"/>
      <c r="E49" s="27"/>
      <c r="F49" s="27"/>
      <c r="G49" s="27"/>
      <c r="H49" s="27"/>
      <c r="I49" s="27"/>
      <c r="J49" s="27" t="s">
        <v>93</v>
      </c>
    </row>
    <row r="50" spans="1:11" s="25" customFormat="1" ht="34.5" customHeight="1" thickBot="1" x14ac:dyDescent="0.3">
      <c r="A50" s="25" t="b">
        <f>IF([1]PROG!$A$10=TRUE, TRUE,"")</f>
        <v>1</v>
      </c>
      <c r="C50" s="2" t="s">
        <v>34</v>
      </c>
      <c r="D50" s="27"/>
      <c r="E50" s="27"/>
      <c r="F50" s="27"/>
      <c r="G50" s="27"/>
      <c r="H50" s="27"/>
      <c r="I50" s="27"/>
      <c r="J50" s="27" t="s">
        <v>93</v>
      </c>
    </row>
    <row r="51" spans="1:11" s="25" customFormat="1" ht="34.5" customHeight="1" thickBot="1" x14ac:dyDescent="0.3">
      <c r="A51" s="25" t="b">
        <f>IF([1]PROG!$A$11=TRUE, TRUE,"")</f>
        <v>1</v>
      </c>
      <c r="C51" s="29"/>
      <c r="D51" s="59">
        <f>((IF(D42="X",D$41,"0")+(IF(D43="X",D$41,"0")+(IF(D44="X",D$41,"0")+(IF(D45="X",D$41,"0")+(IF(D46="X",D$41,"0")+(IF(D47="X",D$41,"0")+(IF(D48="X",D$41,"0")+(IF(D49="X",D$41,"0")+(IF(D50="X",D$41,"0")))))))))))</f>
        <v>0</v>
      </c>
      <c r="E51" s="59">
        <f t="shared" ref="E51:J51" si="4">((IF(E42="X",E$41,"0")+(IF(E43="X",E$41,"0")+(IF(E44="X",E$41,"0")+(IF(E45="X",E$41,"0")+(IF(E46="X",E$41,"0")+(IF(E47="X",E$41,"0")+(IF(E48="X",E$41,"0")+(IF(E49="X",E$41,"0")+(IF(E50="X",E$41,"0")))))))))))</f>
        <v>0</v>
      </c>
      <c r="F51" s="59">
        <f t="shared" si="4"/>
        <v>0</v>
      </c>
      <c r="G51" s="60">
        <f t="shared" si="4"/>
        <v>0</v>
      </c>
      <c r="H51" s="61">
        <f t="shared" si="4"/>
        <v>0</v>
      </c>
      <c r="I51" s="61">
        <f t="shared" si="4"/>
        <v>42</v>
      </c>
      <c r="J51" s="62">
        <f t="shared" si="4"/>
        <v>14</v>
      </c>
      <c r="K51" s="48">
        <f>SUM(D51:J51)/9</f>
        <v>6.2222222222222223</v>
      </c>
    </row>
    <row r="52" spans="1:11" s="25" customFormat="1" ht="34.5" customHeight="1" x14ac:dyDescent="0.25">
      <c r="A52" s="25" t="b">
        <f>IF([1]PROG!$A$11=TRUE, TRUE,"")</f>
        <v>1</v>
      </c>
      <c r="C52" s="37" t="s">
        <v>35</v>
      </c>
      <c r="D52" s="38">
        <v>1</v>
      </c>
      <c r="E52" s="38">
        <v>2</v>
      </c>
      <c r="F52" s="38">
        <v>3</v>
      </c>
      <c r="G52" s="38">
        <v>4</v>
      </c>
      <c r="H52" s="38">
        <v>5</v>
      </c>
      <c r="I52" s="38">
        <v>6</v>
      </c>
      <c r="J52" s="38">
        <v>7</v>
      </c>
    </row>
    <row r="53" spans="1:11" s="25" customFormat="1" ht="34.5" customHeight="1" x14ac:dyDescent="0.25">
      <c r="A53" s="25" t="b">
        <f>IF([1]PROG!$A$11=TRUE, TRUE,"")</f>
        <v>1</v>
      </c>
      <c r="C53" s="2" t="s">
        <v>36</v>
      </c>
      <c r="D53" s="26"/>
      <c r="E53" s="27"/>
      <c r="F53" s="27"/>
      <c r="G53" s="27"/>
      <c r="H53" s="27"/>
      <c r="I53" s="27"/>
      <c r="J53" s="27" t="s">
        <v>93</v>
      </c>
    </row>
    <row r="54" spans="1:11" s="25" customFormat="1" ht="34.5" customHeight="1" x14ac:dyDescent="0.25">
      <c r="A54" s="25" t="b">
        <f>IF([1]PROG!$A$11=TRUE, TRUE,"")</f>
        <v>1</v>
      </c>
      <c r="C54" s="2" t="s">
        <v>37</v>
      </c>
      <c r="D54" s="27"/>
      <c r="E54" s="27"/>
      <c r="F54" s="27"/>
      <c r="G54" s="27"/>
      <c r="H54" s="27"/>
      <c r="I54" s="27"/>
      <c r="J54" s="27" t="s">
        <v>93</v>
      </c>
    </row>
    <row r="55" spans="1:11" s="25" customFormat="1" ht="34.5" customHeight="1" x14ac:dyDescent="0.25">
      <c r="A55" s="25" t="b">
        <f>IF([1]PROG!$A$11=TRUE, TRUE,"")</f>
        <v>1</v>
      </c>
      <c r="C55" s="2" t="s">
        <v>92</v>
      </c>
      <c r="D55" s="26"/>
      <c r="E55" s="27"/>
      <c r="F55" s="27"/>
      <c r="G55" s="27"/>
      <c r="H55" s="27"/>
      <c r="I55" s="27"/>
      <c r="J55" s="27" t="s">
        <v>93</v>
      </c>
    </row>
    <row r="56" spans="1:11" s="25" customFormat="1" ht="34.5" customHeight="1" x14ac:dyDescent="0.25">
      <c r="A56" s="25" t="b">
        <f>IF([1]PROG!$A$11=TRUE, TRUE,"")</f>
        <v>1</v>
      </c>
      <c r="C56" s="2" t="s">
        <v>91</v>
      </c>
      <c r="D56" s="27"/>
      <c r="E56" s="27"/>
      <c r="F56" s="27"/>
      <c r="G56" s="27"/>
      <c r="H56" s="27"/>
      <c r="I56" s="27"/>
      <c r="J56" s="27" t="s">
        <v>93</v>
      </c>
    </row>
    <row r="57" spans="1:11" s="25" customFormat="1" ht="34.5" customHeight="1" thickBot="1" x14ac:dyDescent="0.3">
      <c r="A57" s="25" t="b">
        <f>IF([1]PROG!$A$11=TRUE, TRUE,"")</f>
        <v>1</v>
      </c>
      <c r="C57" s="2" t="s">
        <v>38</v>
      </c>
      <c r="D57" s="27"/>
      <c r="E57" s="27"/>
      <c r="F57" s="27"/>
      <c r="G57" s="27"/>
      <c r="H57" s="27"/>
      <c r="I57" s="27" t="s">
        <v>93</v>
      </c>
      <c r="J57" s="27"/>
    </row>
    <row r="58" spans="1:11" s="25" customFormat="1" ht="34.5" hidden="1" customHeight="1" thickBot="1" x14ac:dyDescent="0.3">
      <c r="A58" s="25" t="b">
        <f>IF([1]PROG!$A$11=TRUE, TRUE,"")</f>
        <v>1</v>
      </c>
      <c r="C58" s="58"/>
      <c r="D58" s="27"/>
      <c r="E58" s="27"/>
      <c r="F58" s="27"/>
      <c r="G58" s="27"/>
      <c r="H58" s="27"/>
      <c r="I58" s="27"/>
      <c r="J58" s="27"/>
    </row>
    <row r="59" spans="1:11" ht="33.75" customHeight="1" thickBot="1" x14ac:dyDescent="0.3">
      <c r="D59" s="21">
        <f>((IF(D53="X",D$52,"0")+(IF(D54="X",D$52,"0")+(IF(D55="X",D$52,"0")+(IF(D56="X",D$52,"0")+(IF(D57="X",D$52,"0")+(IF(D58="X",D$52,"0"))))))))</f>
        <v>0</v>
      </c>
      <c r="E59" s="21">
        <f t="shared" ref="E59:J59" si="5">((IF(E53="X",E$52,"0")+(IF(E54="X",E$52,"0")+(IF(E55="X",E$52,"0")+(IF(E56="X",E$52,"0")+(IF(E57="X",E$52,"0")+(IF(E58="X",E$52,"0"))))))))</f>
        <v>0</v>
      </c>
      <c r="F59" s="21">
        <f t="shared" si="5"/>
        <v>0</v>
      </c>
      <c r="G59" s="22">
        <f t="shared" si="5"/>
        <v>0</v>
      </c>
      <c r="H59" s="23">
        <f t="shared" si="5"/>
        <v>0</v>
      </c>
      <c r="I59" s="23">
        <f t="shared" si="5"/>
        <v>6</v>
      </c>
      <c r="J59" s="24">
        <f t="shared" si="5"/>
        <v>28</v>
      </c>
      <c r="K59" s="48">
        <f>SUM(D59:J59)/5</f>
        <v>6.8</v>
      </c>
    </row>
    <row r="61" spans="1:11" ht="13.8" thickBot="1" x14ac:dyDescent="0.3">
      <c r="C61" s="6"/>
    </row>
    <row r="62" spans="1:11" ht="18" thickBot="1" x14ac:dyDescent="0.3">
      <c r="C62" s="119" t="s">
        <v>42</v>
      </c>
      <c r="D62" s="120"/>
      <c r="E62" s="120"/>
      <c r="F62" s="120"/>
      <c r="G62" s="121"/>
      <c r="H62" s="32" t="s">
        <v>39</v>
      </c>
      <c r="I62" s="8">
        <f>L1</f>
        <v>2019</v>
      </c>
    </row>
    <row r="63" spans="1:11" ht="45" customHeight="1" thickBot="1" x14ac:dyDescent="0.3">
      <c r="C63" s="141" t="str">
        <f>D1</f>
        <v>Area Settore</v>
      </c>
      <c r="D63" s="142"/>
      <c r="E63" s="142"/>
      <c r="F63" s="142"/>
      <c r="G63" s="142"/>
      <c r="H63" s="144" t="s">
        <v>66</v>
      </c>
      <c r="I63" s="145"/>
      <c r="J63" s="146"/>
      <c r="K63" s="49">
        <v>0.6</v>
      </c>
    </row>
    <row r="64" spans="1:11" ht="16.5" customHeight="1" thickBot="1" x14ac:dyDescent="0.3">
      <c r="C64" s="119" t="s">
        <v>69</v>
      </c>
      <c r="D64" s="120"/>
      <c r="E64" s="120"/>
      <c r="F64" s="120"/>
      <c r="G64" s="121"/>
      <c r="H64" s="7"/>
      <c r="I64" s="7"/>
      <c r="J64" s="7"/>
      <c r="K64" s="7"/>
    </row>
    <row r="65" spans="3:11" ht="45" customHeight="1" thickBot="1" x14ac:dyDescent="0.3">
      <c r="C65" s="141" t="str">
        <f>D2</f>
        <v>SEBASTIANO CARBE'</v>
      </c>
      <c r="D65" s="142"/>
      <c r="E65" s="142"/>
      <c r="F65" s="142"/>
      <c r="G65" s="142"/>
      <c r="H65" s="147" t="s">
        <v>67</v>
      </c>
      <c r="I65" s="148"/>
      <c r="J65" s="148"/>
      <c r="K65" s="50">
        <v>0.4</v>
      </c>
    </row>
    <row r="66" spans="3:11" ht="34.5" customHeight="1" thickBot="1" x14ac:dyDescent="0.3">
      <c r="C66" s="123" t="s">
        <v>72</v>
      </c>
      <c r="D66" s="124"/>
      <c r="E66" s="124"/>
      <c r="F66" s="124"/>
      <c r="G66" s="124"/>
      <c r="H66" s="125"/>
      <c r="I66" s="125"/>
      <c r="J66" s="125"/>
      <c r="K66" s="126"/>
    </row>
    <row r="67" spans="3:11" ht="56.25" customHeight="1" thickBot="1" x14ac:dyDescent="0.3">
      <c r="C67" s="136" t="s">
        <v>70</v>
      </c>
      <c r="D67" s="137"/>
      <c r="E67" s="42">
        <f>K63</f>
        <v>0.6</v>
      </c>
      <c r="F67" s="127" t="s">
        <v>43</v>
      </c>
      <c r="G67" s="128"/>
      <c r="H67" s="128"/>
      <c r="I67" s="129"/>
      <c r="J67" s="108">
        <v>0.98</v>
      </c>
      <c r="K67" s="109"/>
    </row>
    <row r="68" spans="3:11" ht="20.25" customHeight="1" thickBot="1" x14ac:dyDescent="0.3">
      <c r="C68" s="68"/>
      <c r="D68" s="69"/>
      <c r="E68" s="69"/>
      <c r="F68" s="69"/>
      <c r="G68" s="69"/>
      <c r="H68" s="69"/>
      <c r="I68" s="69"/>
      <c r="J68" s="69"/>
      <c r="K68" s="69"/>
    </row>
    <row r="69" spans="3:11" ht="45" customHeight="1" thickBot="1" x14ac:dyDescent="0.3">
      <c r="C69" s="83" t="s">
        <v>68</v>
      </c>
      <c r="D69" s="84"/>
      <c r="E69" s="85"/>
      <c r="F69" s="130" t="s">
        <v>44</v>
      </c>
      <c r="G69" s="130"/>
      <c r="H69" s="130" t="s">
        <v>71</v>
      </c>
      <c r="I69" s="130"/>
      <c r="J69" s="43"/>
      <c r="K69" s="44"/>
    </row>
    <row r="70" spans="3:11" ht="30" customHeight="1" x14ac:dyDescent="0.25">
      <c r="C70" s="86" t="s">
        <v>0</v>
      </c>
      <c r="D70" s="87"/>
      <c r="E70" s="87"/>
      <c r="F70" s="135">
        <v>10</v>
      </c>
      <c r="G70" s="135"/>
      <c r="H70" s="131">
        <f>K11</f>
        <v>6.833333333333333</v>
      </c>
      <c r="I70" s="132"/>
      <c r="J70" s="33"/>
      <c r="K70" s="34"/>
    </row>
    <row r="71" spans="3:11" ht="30" customHeight="1" x14ac:dyDescent="0.25">
      <c r="C71" s="88" t="s">
        <v>6</v>
      </c>
      <c r="D71" s="89"/>
      <c r="E71" s="89"/>
      <c r="F71" s="122">
        <v>8</v>
      </c>
      <c r="G71" s="122"/>
      <c r="H71" s="133">
        <f>K20</f>
        <v>5.8571428571428568</v>
      </c>
      <c r="I71" s="134"/>
      <c r="J71" s="33"/>
      <c r="K71" s="34"/>
    </row>
    <row r="72" spans="3:11" ht="30" customHeight="1" x14ac:dyDescent="0.25">
      <c r="C72" s="88" t="s">
        <v>13</v>
      </c>
      <c r="D72" s="89"/>
      <c r="E72" s="89"/>
      <c r="F72" s="122">
        <v>12</v>
      </c>
      <c r="G72" s="122"/>
      <c r="H72" s="133">
        <f>K28</f>
        <v>6</v>
      </c>
      <c r="I72" s="134"/>
      <c r="J72" s="33"/>
      <c r="K72" s="34"/>
    </row>
    <row r="73" spans="3:11" ht="30" customHeight="1" x14ac:dyDescent="0.25">
      <c r="C73" s="88" t="s">
        <v>20</v>
      </c>
      <c r="D73" s="89"/>
      <c r="E73" s="89"/>
      <c r="F73" s="122">
        <v>7</v>
      </c>
      <c r="G73" s="122"/>
      <c r="H73" s="133">
        <f>K40</f>
        <v>5.2222222222222223</v>
      </c>
      <c r="I73" s="134"/>
      <c r="J73" s="33"/>
      <c r="K73" s="34"/>
    </row>
    <row r="74" spans="3:11" ht="30" customHeight="1" x14ac:dyDescent="0.25">
      <c r="C74" s="88" t="s">
        <v>76</v>
      </c>
      <c r="D74" s="89"/>
      <c r="E74" s="89"/>
      <c r="F74" s="122">
        <v>7</v>
      </c>
      <c r="G74" s="122"/>
      <c r="H74" s="133">
        <f>K51</f>
        <v>6.2222222222222223</v>
      </c>
      <c r="I74" s="134"/>
      <c r="J74" s="33"/>
      <c r="K74" s="34"/>
    </row>
    <row r="75" spans="3:11" ht="30" customHeight="1" thickBot="1" x14ac:dyDescent="0.3">
      <c r="C75" s="90" t="s">
        <v>35</v>
      </c>
      <c r="D75" s="91"/>
      <c r="E75" s="92"/>
      <c r="F75" s="143">
        <v>6</v>
      </c>
      <c r="G75" s="143"/>
      <c r="H75" s="149">
        <f>K59</f>
        <v>6.8</v>
      </c>
      <c r="I75" s="150"/>
      <c r="J75" s="35"/>
      <c r="K75" s="36"/>
    </row>
    <row r="76" spans="3:11" ht="45" customHeight="1" thickBot="1" x14ac:dyDescent="0.3">
      <c r="C76" s="93" t="s">
        <v>73</v>
      </c>
      <c r="D76" s="94">
        <f>SUM(D70:D75)</f>
        <v>0</v>
      </c>
      <c r="E76" s="51">
        <f>K65</f>
        <v>0.4</v>
      </c>
      <c r="F76" s="97">
        <f>SUM(F70:F75)</f>
        <v>50</v>
      </c>
      <c r="G76" s="97"/>
      <c r="H76" s="151">
        <f>H70*F70+H71*F71+H72*F72+H73*F73+H74*F74+H75*F75</f>
        <v>308.1015873015873</v>
      </c>
      <c r="I76" s="151"/>
      <c r="J76" s="95">
        <f>H76/(F76*7)</f>
        <v>0.88029024943310652</v>
      </c>
      <c r="K76" s="96"/>
    </row>
    <row r="77" spans="3:11" ht="39" customHeight="1" thickBot="1" x14ac:dyDescent="0.3">
      <c r="C77" s="9"/>
      <c r="D77" s="10"/>
      <c r="E77" s="11"/>
      <c r="F77" s="12"/>
      <c r="G77" s="13"/>
      <c r="H77" s="13"/>
      <c r="I77" s="13"/>
    </row>
    <row r="78" spans="3:11" ht="36" customHeight="1" thickBot="1" x14ac:dyDescent="0.3">
      <c r="C78" s="40" t="s">
        <v>45</v>
      </c>
      <c r="D78" s="79">
        <f>J67</f>
        <v>0.98</v>
      </c>
      <c r="E78" s="80"/>
      <c r="F78" s="75" t="s">
        <v>46</v>
      </c>
      <c r="G78" s="76"/>
      <c r="H78" s="71">
        <f>(D78*K63)+(D79*K65)</f>
        <v>0.94011609977324262</v>
      </c>
      <c r="I78" s="72"/>
    </row>
    <row r="79" spans="3:11" ht="36.75" customHeight="1" thickBot="1" x14ac:dyDescent="0.3">
      <c r="C79" s="39" t="s">
        <v>47</v>
      </c>
      <c r="D79" s="81">
        <f>J76</f>
        <v>0.88029024943310652</v>
      </c>
      <c r="E79" s="82"/>
      <c r="F79" s="77"/>
      <c r="G79" s="78"/>
      <c r="H79" s="73"/>
      <c r="I79" s="74"/>
    </row>
    <row r="80" spans="3:11" x14ac:dyDescent="0.25">
      <c r="C80" s="16"/>
      <c r="D80" s="16"/>
      <c r="E80" s="17"/>
      <c r="F80" s="17"/>
      <c r="G80" s="18"/>
      <c r="H80" s="14"/>
      <c r="I80" s="15"/>
    </row>
    <row r="81" spans="3:11" x14ac:dyDescent="0.25">
      <c r="C81" s="16"/>
      <c r="D81" s="16"/>
      <c r="E81" s="17"/>
      <c r="F81" s="17"/>
      <c r="G81" s="18"/>
      <c r="H81" s="14"/>
      <c r="I81" s="15"/>
    </row>
    <row r="82" spans="3:11" x14ac:dyDescent="0.25">
      <c r="C82" s="16"/>
      <c r="D82" s="16"/>
      <c r="E82" s="17"/>
      <c r="F82" s="17"/>
      <c r="G82" s="18"/>
      <c r="H82" s="14"/>
      <c r="I82" s="15"/>
    </row>
    <row r="83" spans="3:11" x14ac:dyDescent="0.25">
      <c r="C83" s="16"/>
      <c r="D83" s="16"/>
      <c r="E83" s="17"/>
      <c r="F83" s="17"/>
      <c r="G83" s="18"/>
      <c r="H83" s="14"/>
      <c r="I83" s="15"/>
    </row>
    <row r="84" spans="3:11" x14ac:dyDescent="0.25">
      <c r="C84" s="16"/>
      <c r="D84" s="16"/>
      <c r="E84" s="17"/>
      <c r="F84" s="17"/>
      <c r="G84" s="18"/>
      <c r="H84" s="14"/>
      <c r="I84" s="15"/>
    </row>
    <row r="85" spans="3:11" x14ac:dyDescent="0.25">
      <c r="C85" s="16"/>
      <c r="D85" s="16"/>
      <c r="E85" s="17"/>
      <c r="F85" s="17"/>
      <c r="G85" s="18"/>
      <c r="H85" s="14"/>
      <c r="I85" s="15"/>
    </row>
    <row r="86" spans="3:11" x14ac:dyDescent="0.25">
      <c r="C86" s="16"/>
      <c r="D86" s="16"/>
      <c r="E86" s="17"/>
      <c r="F86" s="17"/>
      <c r="G86" s="18"/>
      <c r="H86" s="14"/>
      <c r="I86" s="15"/>
    </row>
    <row r="87" spans="3:11" ht="13.8" thickBot="1" x14ac:dyDescent="0.3">
      <c r="C87" s="7"/>
      <c r="D87" s="7"/>
    </row>
    <row r="88" spans="3:11" ht="14.4" thickBot="1" x14ac:dyDescent="0.3">
      <c r="C88" s="99" t="s">
        <v>48</v>
      </c>
      <c r="D88" s="100"/>
      <c r="E88" s="100"/>
      <c r="F88" s="100"/>
      <c r="G88" s="100"/>
      <c r="H88" s="100"/>
      <c r="I88" s="100"/>
      <c r="J88" s="100"/>
      <c r="K88" s="101"/>
    </row>
    <row r="89" spans="3:11" ht="30.75" customHeight="1" x14ac:dyDescent="0.25">
      <c r="C89" s="102" t="s">
        <v>74</v>
      </c>
      <c r="D89" s="103"/>
      <c r="E89" s="103"/>
      <c r="F89" s="103"/>
      <c r="G89" s="103"/>
      <c r="H89" s="103"/>
      <c r="I89" s="103"/>
      <c r="J89" s="103"/>
      <c r="K89" s="104"/>
    </row>
    <row r="90" spans="3:11" x14ac:dyDescent="0.25">
      <c r="C90" s="105"/>
      <c r="D90" s="106"/>
      <c r="E90" s="106"/>
      <c r="F90" s="106"/>
      <c r="G90" s="106"/>
      <c r="H90" s="106"/>
      <c r="I90" s="106"/>
      <c r="J90" s="106"/>
      <c r="K90" s="107"/>
    </row>
    <row r="91" spans="3:11" x14ac:dyDescent="0.25">
      <c r="C91" s="105"/>
      <c r="D91" s="106"/>
      <c r="E91" s="106"/>
      <c r="F91" s="106"/>
      <c r="G91" s="106"/>
      <c r="H91" s="106"/>
      <c r="I91" s="106"/>
      <c r="J91" s="106"/>
      <c r="K91" s="107"/>
    </row>
    <row r="92" spans="3:11" x14ac:dyDescent="0.25">
      <c r="C92" s="105"/>
      <c r="D92" s="106"/>
      <c r="E92" s="106"/>
      <c r="F92" s="106"/>
      <c r="G92" s="106"/>
      <c r="H92" s="106"/>
      <c r="I92" s="106"/>
      <c r="J92" s="106"/>
      <c r="K92" s="107"/>
    </row>
    <row r="93" spans="3:11" x14ac:dyDescent="0.25">
      <c r="C93" s="105"/>
      <c r="D93" s="106"/>
      <c r="E93" s="106"/>
      <c r="F93" s="106"/>
      <c r="G93" s="106"/>
      <c r="H93" s="106"/>
      <c r="I93" s="106"/>
      <c r="J93" s="106"/>
      <c r="K93" s="107"/>
    </row>
    <row r="94" spans="3:11" x14ac:dyDescent="0.25">
      <c r="C94" s="105"/>
      <c r="D94" s="106"/>
      <c r="E94" s="106"/>
      <c r="F94" s="106"/>
      <c r="G94" s="106"/>
      <c r="H94" s="106"/>
      <c r="I94" s="106"/>
      <c r="J94" s="106"/>
      <c r="K94" s="107"/>
    </row>
    <row r="95" spans="3:11" x14ac:dyDescent="0.25">
      <c r="C95" s="105"/>
      <c r="D95" s="106"/>
      <c r="E95" s="106"/>
      <c r="F95" s="106"/>
      <c r="G95" s="106"/>
      <c r="H95" s="106"/>
      <c r="I95" s="106"/>
      <c r="J95" s="106"/>
      <c r="K95" s="107"/>
    </row>
    <row r="96" spans="3:11" x14ac:dyDescent="0.25">
      <c r="C96" s="105"/>
      <c r="D96" s="106"/>
      <c r="E96" s="106"/>
      <c r="F96" s="106"/>
      <c r="G96" s="106"/>
      <c r="H96" s="106"/>
      <c r="I96" s="106"/>
      <c r="J96" s="106"/>
      <c r="K96" s="107"/>
    </row>
    <row r="97" spans="3:11" x14ac:dyDescent="0.25">
      <c r="C97" s="105"/>
      <c r="D97" s="106"/>
      <c r="E97" s="106"/>
      <c r="F97" s="106"/>
      <c r="G97" s="106"/>
      <c r="H97" s="106"/>
      <c r="I97" s="106"/>
      <c r="J97" s="106"/>
      <c r="K97" s="107"/>
    </row>
    <row r="98" spans="3:11" x14ac:dyDescent="0.25">
      <c r="C98" s="105"/>
      <c r="D98" s="106"/>
      <c r="E98" s="106"/>
      <c r="F98" s="106"/>
      <c r="G98" s="106"/>
      <c r="H98" s="106"/>
      <c r="I98" s="106"/>
      <c r="J98" s="106"/>
      <c r="K98" s="107"/>
    </row>
    <row r="99" spans="3:11" x14ac:dyDescent="0.25">
      <c r="C99" s="105"/>
      <c r="D99" s="106"/>
      <c r="E99" s="106"/>
      <c r="F99" s="106"/>
      <c r="G99" s="106"/>
      <c r="H99" s="106"/>
      <c r="I99" s="106"/>
      <c r="J99" s="106"/>
      <c r="K99" s="107"/>
    </row>
    <row r="100" spans="3:11" ht="13.8" thickBot="1" x14ac:dyDescent="0.3">
      <c r="C100" s="110"/>
      <c r="D100" s="111"/>
      <c r="E100" s="111"/>
      <c r="F100" s="111"/>
      <c r="G100" s="111"/>
      <c r="H100" s="111"/>
      <c r="I100" s="111"/>
      <c r="J100" s="111"/>
      <c r="K100" s="112"/>
    </row>
    <row r="101" spans="3:11" ht="13.8" thickBot="1" x14ac:dyDescent="0.3">
      <c r="C101" s="113"/>
      <c r="D101" s="114"/>
      <c r="E101" s="114"/>
      <c r="F101" s="114"/>
      <c r="G101" s="114"/>
      <c r="H101" s="114"/>
      <c r="I101" s="114"/>
      <c r="J101" s="114"/>
      <c r="K101" s="115"/>
    </row>
    <row r="102" spans="3:11" ht="13.5" customHeight="1" thickBot="1" x14ac:dyDescent="0.3">
      <c r="C102" s="99" t="s">
        <v>49</v>
      </c>
      <c r="D102" s="100"/>
      <c r="E102" s="100"/>
      <c r="F102" s="100"/>
      <c r="G102" s="100"/>
      <c r="H102" s="100"/>
      <c r="I102" s="100"/>
      <c r="J102" s="100"/>
      <c r="K102" s="101"/>
    </row>
    <row r="103" spans="3:11" ht="42.75" customHeight="1" thickBot="1" x14ac:dyDescent="0.3">
      <c r="C103" s="116" t="s">
        <v>50</v>
      </c>
      <c r="D103" s="117"/>
      <c r="E103" s="117"/>
      <c r="F103" s="117"/>
      <c r="G103" s="117"/>
      <c r="H103" s="117"/>
      <c r="I103" s="117"/>
      <c r="J103" s="117"/>
      <c r="K103" s="118"/>
    </row>
    <row r="104" spans="3:11" x14ac:dyDescent="0.25">
      <c r="C104" s="113"/>
      <c r="D104" s="114"/>
      <c r="E104" s="114"/>
      <c r="F104" s="114"/>
      <c r="G104" s="114"/>
      <c r="H104" s="114"/>
      <c r="I104" s="114"/>
      <c r="J104" s="114"/>
      <c r="K104" s="115"/>
    </row>
    <row r="105" spans="3:11" x14ac:dyDescent="0.25">
      <c r="C105" s="45" t="s">
        <v>51</v>
      </c>
      <c r="D105" s="19" t="s">
        <v>52</v>
      </c>
      <c r="E105" s="98" t="s">
        <v>53</v>
      </c>
      <c r="F105" s="98"/>
      <c r="G105" s="98"/>
      <c r="H105" s="98"/>
      <c r="I105" s="98"/>
      <c r="J105" s="98"/>
      <c r="K105" s="41" t="s">
        <v>52</v>
      </c>
    </row>
    <row r="106" spans="3:11" x14ac:dyDescent="0.25">
      <c r="C106" s="45" t="s">
        <v>54</v>
      </c>
      <c r="D106" s="19" t="s">
        <v>52</v>
      </c>
      <c r="E106" s="98" t="s">
        <v>55</v>
      </c>
      <c r="F106" s="98"/>
      <c r="G106" s="98"/>
      <c r="H106" s="98"/>
      <c r="I106" s="98"/>
      <c r="J106" s="98"/>
      <c r="K106" s="41" t="s">
        <v>52</v>
      </c>
    </row>
    <row r="107" spans="3:11" x14ac:dyDescent="0.25">
      <c r="C107" s="45" t="s">
        <v>56</v>
      </c>
      <c r="D107" s="19" t="s">
        <v>52</v>
      </c>
      <c r="E107" s="98" t="s">
        <v>57</v>
      </c>
      <c r="F107" s="98"/>
      <c r="G107" s="98"/>
      <c r="H107" s="98"/>
      <c r="I107" s="98"/>
      <c r="J107" s="98"/>
      <c r="K107" s="41" t="s">
        <v>52</v>
      </c>
    </row>
    <row r="108" spans="3:11" x14ac:dyDescent="0.25">
      <c r="C108" s="45" t="s">
        <v>58</v>
      </c>
      <c r="D108" s="19" t="s">
        <v>52</v>
      </c>
      <c r="E108" s="98" t="s">
        <v>59</v>
      </c>
      <c r="F108" s="98"/>
      <c r="G108" s="98"/>
      <c r="H108" s="98"/>
      <c r="I108" s="98"/>
      <c r="J108" s="98"/>
      <c r="K108" s="41" t="s">
        <v>52</v>
      </c>
    </row>
    <row r="109" spans="3:11" x14ac:dyDescent="0.25">
      <c r="C109" s="45" t="s">
        <v>60</v>
      </c>
      <c r="D109" s="19" t="s">
        <v>52</v>
      </c>
      <c r="E109" s="98" t="s">
        <v>61</v>
      </c>
      <c r="F109" s="98"/>
      <c r="G109" s="98"/>
      <c r="H109" s="98"/>
      <c r="I109" s="98"/>
      <c r="J109" s="98"/>
      <c r="K109" s="41" t="s">
        <v>52</v>
      </c>
    </row>
    <row r="110" spans="3:11" x14ac:dyDescent="0.25">
      <c r="C110" s="45" t="s">
        <v>62</v>
      </c>
      <c r="D110" s="19" t="s">
        <v>52</v>
      </c>
      <c r="E110" s="98" t="s">
        <v>63</v>
      </c>
      <c r="F110" s="98"/>
      <c r="G110" s="98"/>
      <c r="H110" s="98"/>
      <c r="I110" s="98"/>
      <c r="J110" s="98"/>
      <c r="K110" s="41" t="s">
        <v>52</v>
      </c>
    </row>
    <row r="111" spans="3:11" x14ac:dyDescent="0.25">
      <c r="C111" s="45" t="s">
        <v>64</v>
      </c>
      <c r="D111" s="19" t="s">
        <v>52</v>
      </c>
      <c r="E111" s="98"/>
      <c r="F111" s="98"/>
      <c r="G111" s="98"/>
      <c r="H111" s="98"/>
      <c r="I111" s="98"/>
      <c r="J111" s="98"/>
      <c r="K111" s="41" t="s">
        <v>52</v>
      </c>
    </row>
    <row r="112" spans="3:11" x14ac:dyDescent="0.25">
      <c r="C112" s="105"/>
      <c r="D112" s="106"/>
      <c r="E112" s="106"/>
      <c r="F112" s="106"/>
      <c r="G112" s="106"/>
      <c r="H112" s="106"/>
      <c r="I112" s="106"/>
      <c r="J112" s="106"/>
      <c r="K112" s="107"/>
    </row>
    <row r="113" spans="3:11" x14ac:dyDescent="0.25">
      <c r="C113" s="138" t="s">
        <v>65</v>
      </c>
      <c r="D113" s="139"/>
      <c r="E113" s="139"/>
      <c r="F113" s="139"/>
      <c r="G113" s="139"/>
      <c r="H113" s="139"/>
      <c r="I113" s="139"/>
      <c r="J113" s="139"/>
      <c r="K113" s="140"/>
    </row>
    <row r="114" spans="3:11" x14ac:dyDescent="0.25">
      <c r="C114" s="105"/>
      <c r="D114" s="106"/>
      <c r="E114" s="106"/>
      <c r="F114" s="106"/>
      <c r="G114" s="106"/>
      <c r="H114" s="106"/>
      <c r="I114" s="106"/>
      <c r="J114" s="106"/>
      <c r="K114" s="107"/>
    </row>
    <row r="115" spans="3:11" ht="13.8" thickBot="1" x14ac:dyDescent="0.3">
      <c r="C115" s="110"/>
      <c r="D115" s="111"/>
      <c r="E115" s="111"/>
      <c r="F115" s="111"/>
      <c r="G115" s="111"/>
      <c r="H115" s="111"/>
      <c r="I115" s="111"/>
      <c r="J115" s="111"/>
      <c r="K115" s="112"/>
    </row>
  </sheetData>
  <mergeCells count="70">
    <mergeCell ref="D2:J2"/>
    <mergeCell ref="C113:K113"/>
    <mergeCell ref="C114:K114"/>
    <mergeCell ref="C115:K115"/>
    <mergeCell ref="C104:K104"/>
    <mergeCell ref="C63:G63"/>
    <mergeCell ref="C65:G65"/>
    <mergeCell ref="F74:G74"/>
    <mergeCell ref="F75:G75"/>
    <mergeCell ref="H63:J63"/>
    <mergeCell ref="H65:J65"/>
    <mergeCell ref="H74:I74"/>
    <mergeCell ref="H75:I75"/>
    <mergeCell ref="H76:I76"/>
    <mergeCell ref="E109:J109"/>
    <mergeCell ref="E110:J110"/>
    <mergeCell ref="E111:J111"/>
    <mergeCell ref="C62:G62"/>
    <mergeCell ref="C64:G64"/>
    <mergeCell ref="F71:G71"/>
    <mergeCell ref="F72:G72"/>
    <mergeCell ref="F73:G73"/>
    <mergeCell ref="C66:K66"/>
    <mergeCell ref="F67:I67"/>
    <mergeCell ref="H69:I69"/>
    <mergeCell ref="H70:I70"/>
    <mergeCell ref="H71:I71"/>
    <mergeCell ref="H72:I72"/>
    <mergeCell ref="H73:I73"/>
    <mergeCell ref="F69:G69"/>
    <mergeCell ref="F70:G70"/>
    <mergeCell ref="C67:D67"/>
    <mergeCell ref="J67:K67"/>
    <mergeCell ref="C112:K112"/>
    <mergeCell ref="C93:K93"/>
    <mergeCell ref="C94:K94"/>
    <mergeCell ref="C95:K95"/>
    <mergeCell ref="C96:K96"/>
    <mergeCell ref="C97:K97"/>
    <mergeCell ref="E106:J106"/>
    <mergeCell ref="E107:J107"/>
    <mergeCell ref="E108:J108"/>
    <mergeCell ref="C98:K98"/>
    <mergeCell ref="C99:K99"/>
    <mergeCell ref="C100:K100"/>
    <mergeCell ref="C102:K102"/>
    <mergeCell ref="C101:K101"/>
    <mergeCell ref="C103:K103"/>
    <mergeCell ref="E105:J105"/>
    <mergeCell ref="C88:K88"/>
    <mergeCell ref="C89:K89"/>
    <mergeCell ref="C90:K90"/>
    <mergeCell ref="C91:K91"/>
    <mergeCell ref="C92:K92"/>
    <mergeCell ref="C68:K68"/>
    <mergeCell ref="D1:J1"/>
    <mergeCell ref="H78:I79"/>
    <mergeCell ref="F78:G79"/>
    <mergeCell ref="D78:E78"/>
    <mergeCell ref="D79:E79"/>
    <mergeCell ref="C69:E69"/>
    <mergeCell ref="C70:E70"/>
    <mergeCell ref="C71:E71"/>
    <mergeCell ref="C72:E72"/>
    <mergeCell ref="C73:E73"/>
    <mergeCell ref="C74:E74"/>
    <mergeCell ref="C75:E75"/>
    <mergeCell ref="C76:D76"/>
    <mergeCell ref="J76:K76"/>
    <mergeCell ref="F76:G76"/>
  </mergeCells>
  <phoneticPr fontId="0" type="noConversion"/>
  <printOptions horizontalCentered="1"/>
  <pageMargins left="0.47244094488188981" right="0.31496062992125984" top="0.59055118110236227" bottom="0.62992125984251968" header="0.27559055118110237" footer="0.47244094488188981"/>
  <pageSetup paperSize="9" scale="65" orientation="portrait" r:id="rId1"/>
  <headerFooter alignWithMargins="0">
    <oddHeader xml:space="preserve">&amp;LCOMUNE/ENTE&amp;C </oddHeader>
    <oddFooter>&amp;LFirma del Compilatore&amp;CFirma del valutato&amp;RData</oddFooter>
  </headerFooter>
  <rowBreaks count="2" manualBreakCount="2">
    <brk id="33" min="2" max="11" man="1"/>
    <brk id="59" min="2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PO </vt:lpstr>
      <vt:lpstr>'PO '!Area_stampa</vt:lpstr>
    </vt:vector>
  </TitlesOfParts>
  <Company>dasein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Passerini</dc:creator>
  <cp:lastModifiedBy>Ragioneria</cp:lastModifiedBy>
  <cp:lastPrinted>2018-01-13T08:00:19Z</cp:lastPrinted>
  <dcterms:created xsi:type="dcterms:W3CDTF">2011-01-12T16:57:36Z</dcterms:created>
  <dcterms:modified xsi:type="dcterms:W3CDTF">2020-07-01T12:43:09Z</dcterms:modified>
</cp:coreProperties>
</file>